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firstSheet="7" activeTab="15"/>
  </bookViews>
  <sheets>
    <sheet name="zpetP8" sheetId="1" state="hidden" r:id="rId1"/>
    <sheet name="2021.11月" sheetId="2" r:id="rId2"/>
    <sheet name="2021.12月" sheetId="3" r:id="rId3"/>
    <sheet name="2023.3月" sheetId="4" r:id="rId4"/>
    <sheet name="2023.1季度word报表" sheetId="5" r:id="rId5"/>
    <sheet name="2023.4月" sheetId="6" r:id="rId6"/>
    <sheet name="2023.5月" sheetId="7" r:id="rId7"/>
    <sheet name="2023.6月" sheetId="8" r:id="rId8"/>
    <sheet name="2023.2季度" sheetId="9" r:id="rId9"/>
    <sheet name="2023.7月" sheetId="10" r:id="rId10"/>
    <sheet name="2023.8月 " sheetId="11" r:id="rId11"/>
    <sheet name="2023.9月" sheetId="12" r:id="rId12"/>
    <sheet name="2023.3季度" sheetId="13" r:id="rId13"/>
    <sheet name="2023.10月 " sheetId="14" r:id="rId14"/>
    <sheet name="2023.11月" sheetId="15" r:id="rId15"/>
    <sheet name="填表说明" sheetId="16" r:id="rId16"/>
  </sheets>
  <definedNames>
    <definedName name="_xlnm.Print_Titles" localSheetId="1">'2021.11月'!$1:$3</definedName>
    <definedName name="_xlnm.Print_Titles" localSheetId="2">'2021.12月'!$1:$3</definedName>
    <definedName name="_xlnm.Print_Titles" localSheetId="13">'2023.10月 '!$1:$3</definedName>
    <definedName name="_xlnm.Print_Titles" localSheetId="14">'2023.11月'!$1:$3</definedName>
    <definedName name="_xlnm.Print_Titles" localSheetId="3">'2023.3月'!$1:$3</definedName>
    <definedName name="_xlnm.Print_Titles" localSheetId="5">'2023.4月'!$1:$3</definedName>
    <definedName name="_xlnm.Print_Titles" localSheetId="6">'2023.5月'!$1:$3</definedName>
    <definedName name="_xlnm.Print_Titles" localSheetId="7">'2023.6月'!$1:$3</definedName>
    <definedName name="_xlnm.Print_Titles" localSheetId="9">'2023.7月'!$1:$3</definedName>
    <definedName name="_xlnm.Print_Titles" localSheetId="10">'2023.8月 '!$1:$3</definedName>
    <definedName name="_xlnm.Print_Titles" localSheetId="11">'2023.9月'!$1:$3</definedName>
  </definedNames>
  <calcPr fullCalcOnLoad="1"/>
</workbook>
</file>

<file path=xl/sharedStrings.xml><?xml version="1.0" encoding="utf-8"?>
<sst xmlns="http://schemas.openxmlformats.org/spreadsheetml/2006/main" count="1530" uniqueCount="273">
  <si>
    <t>序号</t>
  </si>
  <si>
    <t>产生量</t>
  </si>
  <si>
    <t>产生源</t>
  </si>
  <si>
    <t>本月贮存量</t>
  </si>
  <si>
    <t>累计贮存量</t>
  </si>
  <si>
    <t>危险废物经营许可证号</t>
  </si>
  <si>
    <t>转移联单号</t>
  </si>
  <si>
    <t>内部处置、利用、贮存</t>
  </si>
  <si>
    <t>委托外单位处置、利用</t>
  </si>
  <si>
    <t>内部处置量</t>
  </si>
  <si>
    <t>内部利用量</t>
  </si>
  <si>
    <t>处置利用数量</t>
  </si>
  <si>
    <t>废物类别</t>
  </si>
  <si>
    <t>废物名称</t>
  </si>
  <si>
    <t>处置、利用单位名称</t>
  </si>
  <si>
    <t>设备润滑</t>
  </si>
  <si>
    <t>HW08</t>
  </si>
  <si>
    <t>气体变换</t>
  </si>
  <si>
    <t>氨合成</t>
  </si>
  <si>
    <t>醇合成</t>
  </si>
  <si>
    <t>废活性炭</t>
  </si>
  <si>
    <t>HW49</t>
  </si>
  <si>
    <t>机油过滤</t>
  </si>
  <si>
    <t>HW50</t>
  </si>
  <si>
    <t>HW50</t>
  </si>
  <si>
    <t>排放量</t>
  </si>
  <si>
    <t>废矿物油</t>
  </si>
  <si>
    <t>废变换催化剂</t>
  </si>
  <si>
    <t>废离子交换树脂</t>
  </si>
  <si>
    <t>废甲醇催化剂</t>
  </si>
  <si>
    <t>废脱硝催化剂</t>
  </si>
  <si>
    <t>废烃化催化剂</t>
  </si>
  <si>
    <t>废滤布</t>
  </si>
  <si>
    <t>HW13</t>
  </si>
  <si>
    <r>
      <t>H</t>
    </r>
    <r>
      <rPr>
        <sz val="12"/>
        <color indexed="12"/>
        <rFont val="宋体"/>
        <family val="0"/>
      </rPr>
      <t>W08</t>
    </r>
  </si>
  <si>
    <t>锅炉水处理</t>
  </si>
  <si>
    <t>锅炉脱硝</t>
  </si>
  <si>
    <t>烃化塔</t>
  </si>
  <si>
    <t>脱硫塔</t>
  </si>
  <si>
    <t>废焦炭</t>
  </si>
  <si>
    <t>除油罐</t>
  </si>
  <si>
    <t>废吸附净化剂</t>
  </si>
  <si>
    <t>吸附净化塔</t>
  </si>
  <si>
    <t>废水解催化剂</t>
  </si>
  <si>
    <t>水解塔</t>
  </si>
  <si>
    <t>废除油剂</t>
  </si>
  <si>
    <t>净化炉</t>
  </si>
  <si>
    <t>实验室废液</t>
  </si>
  <si>
    <t>化验室</t>
  </si>
  <si>
    <t>废氨合成催化剂</t>
  </si>
  <si>
    <t>填  报  说  明</t>
  </si>
  <si>
    <t>[1.废物名称]：指申报单位在生产过程中产生的危险废物的名称，按照不同种类分类分别填写。</t>
  </si>
  <si>
    <t>[2.废物类别]：按照国家危险废物名录废物类别码进行填写。</t>
  </si>
  <si>
    <t>[3.产生源]：产生危险废物的工艺、工序、工段，例如：焦化（废焦油）、污水处理（污泥）、设备检修（废矿物油）等。</t>
  </si>
  <si>
    <t>[4. 内部处置、利用、贮存]：指申报单位自行利用、处置、贮存危险废物。</t>
  </si>
  <si>
    <t>[5. 委托外单位处置、利用]:指申报单位将危险废物送外单位进行处置、利用</t>
  </si>
  <si>
    <t>[6.排放量]：是指申报将危险废物排放到环境。</t>
  </si>
  <si>
    <t>油泥（白土渣）</t>
  </si>
  <si>
    <r>
      <t>白土罐、</t>
    </r>
    <r>
      <rPr>
        <sz val="11"/>
        <color indexed="10"/>
        <rFont val="宋体"/>
        <family val="0"/>
      </rPr>
      <t>滤油池</t>
    </r>
  </si>
  <si>
    <t>山东方圆润滑油科技有限公司</t>
  </si>
  <si>
    <t>济南危证03号</t>
  </si>
  <si>
    <t>备注</t>
  </si>
  <si>
    <r>
      <t xml:space="preserve">2021年 </t>
    </r>
    <r>
      <rPr>
        <b/>
        <u val="single"/>
        <sz val="16"/>
        <rFont val="宋体"/>
        <family val="0"/>
      </rPr>
      <t>11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</si>
  <si>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t>2021370100034440
2021370100034615</t>
  </si>
  <si>
    <r>
      <t xml:space="preserve">2021年 </t>
    </r>
    <r>
      <rPr>
        <b/>
        <u val="single"/>
        <sz val="16"/>
        <color indexed="10"/>
        <rFont val="宋体"/>
        <family val="0"/>
      </rPr>
      <t>12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</si>
  <si>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t>2021370100038724</t>
  </si>
  <si>
    <t>聊城润泰环保科技有限公司</t>
  </si>
  <si>
    <t>聊城危废临35号</t>
  </si>
  <si>
    <t xml:space="preserve">2021370100039950
2021370100039948
2021370100040124
2021370100040191
</t>
  </si>
  <si>
    <t>废铅蓄电池</t>
  </si>
  <si>
    <t>HW31</t>
  </si>
  <si>
    <t>软水</t>
  </si>
  <si>
    <t>合成塔</t>
  </si>
  <si>
    <t>变换塔</t>
  </si>
  <si>
    <t>油回收</t>
  </si>
  <si>
    <t>白土渣（以油泥状态产生</t>
  </si>
  <si>
    <t>备用电源</t>
  </si>
  <si>
    <t>尿素</t>
  </si>
  <si>
    <t>废水解剂</t>
  </si>
  <si>
    <t>分析废液</t>
  </si>
  <si>
    <t>二氧化硫转化催化剂</t>
  </si>
  <si>
    <t>硫回收</t>
  </si>
  <si>
    <r>
      <t>HW0</t>
    </r>
    <r>
      <rPr>
        <sz val="10.5"/>
        <rFont val="宋体"/>
        <family val="0"/>
      </rPr>
      <t>8</t>
    </r>
  </si>
  <si>
    <r>
      <t>2023年 3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</si>
  <si>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r>
      <t xml:space="preserve">2023年 </t>
    </r>
    <r>
      <rPr>
        <b/>
        <u val="single"/>
        <sz val="16"/>
        <color indexed="10"/>
        <rFont val="宋体"/>
        <family val="0"/>
      </rPr>
      <t>4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</si>
  <si>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t>上月月底库存量 吨</t>
  </si>
  <si>
    <t>数量</t>
  </si>
  <si>
    <t>名称</t>
  </si>
  <si>
    <t>单位</t>
  </si>
  <si>
    <t>吨/年</t>
  </si>
  <si>
    <t>月/年</t>
  </si>
  <si>
    <r>
      <t>2</t>
    </r>
    <r>
      <rPr>
        <sz val="12"/>
        <rFont val="宋体"/>
        <family val="0"/>
      </rPr>
      <t>023年度管理计划</t>
    </r>
  </si>
  <si>
    <r>
      <t>2</t>
    </r>
    <r>
      <rPr>
        <sz val="12"/>
        <rFont val="宋体"/>
        <family val="0"/>
      </rPr>
      <t>023.3月底库存</t>
    </r>
  </si>
  <si>
    <r>
      <t>2</t>
    </r>
    <r>
      <rPr>
        <sz val="12"/>
        <rFont val="宋体"/>
        <family val="0"/>
      </rPr>
      <t>023.4月</t>
    </r>
  </si>
  <si>
    <t>产生量 吨</t>
  </si>
  <si>
    <t>利用量 吨</t>
  </si>
  <si>
    <t>转移量 吨</t>
  </si>
  <si>
    <t>月底库存数量 吨</t>
  </si>
  <si>
    <t>本月贮存量 吨</t>
  </si>
  <si>
    <t>累计贮存量 吨</t>
  </si>
  <si>
    <t>实验室废液（在线+分析）</t>
  </si>
  <si>
    <t>分析废液数量：0.01 吨/月</t>
  </si>
  <si>
    <r>
      <t>2023.4</t>
    </r>
    <r>
      <rPr>
        <sz val="12"/>
        <rFont val="宋体"/>
        <family val="0"/>
      </rPr>
      <t>.20</t>
    </r>
  </si>
  <si>
    <t>2023.5.1</t>
  </si>
  <si>
    <t>该项固废平台中已输入。2023.5.5</t>
  </si>
  <si>
    <t>时间</t>
  </si>
  <si>
    <t>2023年 5月危险废物产生、贮存、利用、处置情况（单位：吨）</t>
  </si>
  <si>
    <t>2023.5月合计</t>
  </si>
  <si>
    <t>省厅用表计算：</t>
  </si>
  <si>
    <t>已输入。</t>
  </si>
  <si>
    <t>6.20*</t>
  </si>
  <si>
    <t>转移单位</t>
  </si>
  <si>
    <t>转移联单编号</t>
  </si>
  <si>
    <t>山东方正环保科技有限责任公司</t>
  </si>
  <si>
    <t>已输入6.20</t>
  </si>
  <si>
    <t>6月份合计</t>
  </si>
  <si>
    <t>库存废酸 吨</t>
  </si>
  <si>
    <t>库存合计 吨</t>
  </si>
  <si>
    <r>
      <t>2</t>
    </r>
    <r>
      <rPr>
        <sz val="12"/>
        <rFont val="宋体"/>
        <family val="0"/>
      </rPr>
      <t>0233701026991</t>
    </r>
  </si>
  <si>
    <t>库存废碱 吨（注：该列的文本格式要先转换为数字后再加和计算，否则不参与加和计算）2023.6.28</t>
  </si>
  <si>
    <r>
      <t xml:space="preserve">2023年 </t>
    </r>
    <r>
      <rPr>
        <b/>
        <u val="single"/>
        <sz val="16"/>
        <color indexed="60"/>
        <rFont val="宋体"/>
        <family val="0"/>
      </rPr>
      <t>6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</si>
  <si>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t>危险废物经营许可证号</t>
  </si>
  <si>
    <t>20233701026991</t>
  </si>
  <si>
    <t>2023.6月合计</t>
  </si>
  <si>
    <t>核对一下</t>
  </si>
  <si>
    <t>本季度贮存量</t>
  </si>
  <si>
    <t>上季度底库存量 吨</t>
  </si>
  <si>
    <t>本季度累计贮存量 吨 核对一下</t>
  </si>
  <si>
    <r>
      <t>2023年 4月--</t>
    </r>
    <r>
      <rPr>
        <b/>
        <u val="single"/>
        <sz val="16"/>
        <rFont val="宋体"/>
        <family val="0"/>
      </rPr>
      <t>6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</si>
  <si>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r>
      <t>附件</t>
    </r>
    <r>
      <rPr>
        <b/>
        <sz val="14"/>
        <rFont val="Times New Roman"/>
        <family val="1"/>
      </rPr>
      <t>5</t>
    </r>
    <r>
      <rPr>
        <b/>
        <sz val="14"/>
        <rFont val="宋体"/>
        <family val="0"/>
      </rPr>
      <t>：危险废物重点产生企业季报表</t>
    </r>
  </si>
  <si>
    <t>（2023年第1季度）</t>
  </si>
  <si>
    <t>一、单位基本信息</t>
  </si>
  <si>
    <t>1．单位名称（法人名称）</t>
  </si>
  <si>
    <t>山东晋控明水化工集团有限公司</t>
  </si>
  <si>
    <t>2．单位负责人（法定代表人）</t>
  </si>
  <si>
    <t>乔学震</t>
  </si>
  <si>
    <t>3．单位地址</t>
  </si>
  <si>
    <t>山东省济南市章丘区刁镇化工工业园</t>
  </si>
  <si>
    <t>4．危险废物产生设施地址</t>
  </si>
  <si>
    <t>5.1主要产品名称</t>
  </si>
  <si>
    <t xml:space="preserve">尿素  </t>
  </si>
  <si>
    <t>氨醇</t>
  </si>
  <si>
    <r>
      <t>5.2本季度产量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吨</t>
    </r>
    <r>
      <rPr>
        <b/>
        <sz val="10.5"/>
        <rFont val="Times New Roman"/>
        <family val="1"/>
      </rPr>
      <t>)</t>
    </r>
  </si>
  <si>
    <t>二、危险废物信息</t>
  </si>
  <si>
    <t>1．类别代码</t>
  </si>
  <si>
    <t>2．产生量（吨）</t>
  </si>
  <si>
    <t>3．产生源</t>
  </si>
  <si>
    <t>HW13</t>
  </si>
  <si>
    <t>动力软水</t>
  </si>
  <si>
    <t>合成塔</t>
  </si>
  <si>
    <t>变换塔</t>
  </si>
  <si>
    <t>HW08</t>
  </si>
  <si>
    <t>油回收</t>
  </si>
  <si>
    <t>设备润滑</t>
  </si>
  <si>
    <t>HW31</t>
  </si>
  <si>
    <t>备用电源</t>
  </si>
  <si>
    <t>HW49</t>
  </si>
  <si>
    <t>尿素</t>
  </si>
  <si>
    <t>水解塔</t>
  </si>
  <si>
    <t>分析废液</t>
  </si>
  <si>
    <t>硫回收</t>
  </si>
  <si>
    <t>4．单位内部设施处置利用贮存量（吨）</t>
  </si>
  <si>
    <t>4.1类别代码</t>
  </si>
  <si>
    <t>4.2综合利用</t>
  </si>
  <si>
    <t>4.3处置</t>
  </si>
  <si>
    <t>4.4贮存</t>
  </si>
  <si>
    <t>5．提供或委托外单位处置利用情况</t>
  </si>
  <si>
    <t>单位名称</t>
  </si>
  <si>
    <t>许可证号</t>
  </si>
  <si>
    <t>类别代码</t>
  </si>
  <si>
    <t>数量（吨）</t>
  </si>
  <si>
    <t>联系人及电话</t>
  </si>
  <si>
    <t>山东方圆润滑油科技有限公司</t>
  </si>
  <si>
    <r>
      <t>济南危证</t>
    </r>
    <r>
      <rPr>
        <sz val="10.5"/>
        <rFont val="Times New Roman"/>
        <family val="1"/>
      </rPr>
      <t>03</t>
    </r>
    <r>
      <rPr>
        <sz val="10.5"/>
        <rFont val="宋体"/>
        <family val="0"/>
      </rPr>
      <t>号</t>
    </r>
  </si>
  <si>
    <t>亓坤</t>
  </si>
  <si>
    <t>三、危险废物管理制度执行信息</t>
  </si>
  <si>
    <t>1．危险废物贮存设施数量（个）</t>
  </si>
  <si>
    <t>2．危险废物利用设施数量（个）</t>
  </si>
  <si>
    <t>3．危险废物处置设施数量（个）</t>
  </si>
  <si>
    <t>4．是否设置危险废物警示标识</t>
  </si>
  <si>
    <t>是</t>
  </si>
  <si>
    <t>5．是否建立危险废物产生台帐</t>
  </si>
  <si>
    <t>6．是否制定危险废物管理计划</t>
  </si>
  <si>
    <t>7．是否制定危险废物应急预案</t>
  </si>
  <si>
    <t>8．是否执行危险废物转移联单</t>
  </si>
  <si>
    <t>四、企业危险废物管理人员（联系人）信息</t>
  </si>
  <si>
    <t>姓名</t>
  </si>
  <si>
    <t>梅冰</t>
  </si>
  <si>
    <t>职务</t>
  </si>
  <si>
    <t>环保员</t>
  </si>
  <si>
    <t>电话</t>
  </si>
  <si>
    <t>传真</t>
  </si>
  <si>
    <t>手机</t>
  </si>
  <si>
    <t>电子信箱</t>
  </si>
  <si>
    <t>mingquanhuanbao@163.com</t>
  </si>
  <si>
    <t>五、单位确认信息</t>
  </si>
  <si>
    <t>声明：本表及其附件所填报信息是完整的、真实的、和正确的。</t>
  </si>
  <si>
    <t>单位负责人/法定代表人签名：</t>
  </si>
  <si>
    <t>（单位在此盖章）</t>
  </si>
  <si>
    <t>2023年4月  1日</t>
  </si>
  <si>
    <t>六、环保部门审核意见</t>
  </si>
  <si>
    <t>县（市、区）级审核意见</t>
  </si>
  <si>
    <t>市级审核意见</t>
  </si>
  <si>
    <t>（盖章）</t>
  </si>
  <si>
    <t>年  月  日</t>
  </si>
  <si>
    <t>20233701034134</t>
  </si>
  <si>
    <t>均已输入7.31</t>
  </si>
  <si>
    <t>7.20*</t>
  </si>
  <si>
    <t>2023.7月合计</t>
  </si>
  <si>
    <r>
      <t xml:space="preserve">2023年 </t>
    </r>
    <r>
      <rPr>
        <b/>
        <u val="single"/>
        <sz val="16"/>
        <rFont val="宋体"/>
        <family val="0"/>
      </rPr>
      <t>7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</si>
  <si>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t>本月月底库存数量 吨</t>
  </si>
  <si>
    <t>均已输入8.24</t>
  </si>
  <si>
    <t>20233701038047</t>
  </si>
  <si>
    <t>在线废酸 已输入。</t>
  </si>
  <si>
    <r>
      <t xml:space="preserve">2023年 </t>
    </r>
    <r>
      <rPr>
        <b/>
        <u val="single"/>
        <sz val="16"/>
        <color indexed="60"/>
        <rFont val="宋体"/>
        <family val="0"/>
      </rPr>
      <t>8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</si>
  <si>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t>20233701034134
20233701038047</t>
  </si>
  <si>
    <t>2023.8月合计</t>
  </si>
  <si>
    <r>
      <t>济南危证0</t>
    </r>
    <r>
      <rPr>
        <sz val="12"/>
        <rFont val="宋体"/>
        <family val="0"/>
      </rPr>
      <t>3号</t>
    </r>
  </si>
  <si>
    <t>9月份废矿物油台账无变化</t>
  </si>
  <si>
    <t>2023.9月合计</t>
  </si>
  <si>
    <r>
      <t xml:space="preserve">2023年 </t>
    </r>
    <r>
      <rPr>
        <b/>
        <u val="single"/>
        <sz val="16"/>
        <rFont val="宋体"/>
        <family val="0"/>
      </rPr>
      <t>9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</si>
  <si>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r>
      <t xml:space="preserve">2023年 </t>
    </r>
    <r>
      <rPr>
        <b/>
        <u val="single"/>
        <sz val="16"/>
        <rFont val="宋体"/>
        <family val="0"/>
      </rPr>
      <t>7</t>
    </r>
    <r>
      <rPr>
        <b/>
        <u val="single"/>
        <sz val="16"/>
        <rFont val="宋体"/>
        <family val="0"/>
      </rPr>
      <t>月--</t>
    </r>
    <r>
      <rPr>
        <b/>
        <u val="single"/>
        <sz val="16"/>
        <rFont val="宋体"/>
        <family val="0"/>
      </rPr>
      <t>9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</si>
  <si>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r>
      <t>9</t>
    </r>
    <r>
      <rPr>
        <sz val="12"/>
        <rFont val="宋体"/>
        <family val="0"/>
      </rPr>
      <t>00-047-49</t>
    </r>
  </si>
  <si>
    <r>
      <t>9</t>
    </r>
    <r>
      <rPr>
        <sz val="12"/>
        <rFont val="宋体"/>
        <family val="0"/>
      </rPr>
      <t>00-249-08</t>
    </r>
  </si>
  <si>
    <t>1、</t>
  </si>
  <si>
    <t>2、</t>
  </si>
  <si>
    <t>2023年上半年的数据统计</t>
  </si>
  <si>
    <t>2023.10.31</t>
  </si>
  <si>
    <t>20233701049236</t>
  </si>
  <si>
    <t>均已输入10.31</t>
  </si>
  <si>
    <r>
      <t>1</t>
    </r>
    <r>
      <rPr>
        <sz val="12"/>
        <rFont val="宋体"/>
        <family val="0"/>
      </rPr>
      <t>0月份合计</t>
    </r>
  </si>
  <si>
    <t>2023.10月合计</t>
  </si>
  <si>
    <r>
      <t xml:space="preserve">2023年 </t>
    </r>
    <r>
      <rPr>
        <b/>
        <u val="single"/>
        <sz val="16"/>
        <color indexed="60"/>
        <rFont val="宋体"/>
        <family val="0"/>
      </rPr>
      <t>10</t>
    </r>
    <r>
      <rPr>
        <b/>
        <u val="single"/>
        <sz val="16"/>
        <rFont val="宋体"/>
        <family val="0"/>
      </rPr>
      <t>月危险废物产生、贮存、利用、处置情况（单位：吨）</t>
    </r>
  </si>
  <si>
    <t>山东方正环保科技有限责任公司</t>
  </si>
  <si>
    <t>济南危证03号</t>
  </si>
  <si>
    <t>10.10*</t>
  </si>
  <si>
    <t>危险废物名称</t>
  </si>
  <si>
    <t>类别
编码</t>
  </si>
  <si>
    <t>危险废物代码</t>
  </si>
  <si>
    <t>废物
形态</t>
  </si>
  <si>
    <t>危险特征</t>
  </si>
  <si>
    <t>贮存
方式</t>
  </si>
  <si>
    <t>产生环节</t>
  </si>
  <si>
    <t>处置去向</t>
  </si>
  <si>
    <t>责任人</t>
  </si>
  <si>
    <t>联系电话</t>
  </si>
  <si>
    <t>900-015-13</t>
  </si>
  <si>
    <t>固态</t>
  </si>
  <si>
    <t>毒性</t>
  </si>
  <si>
    <t>袋装</t>
  </si>
  <si>
    <t>软水</t>
  </si>
  <si>
    <t>杨猛</t>
  </si>
  <si>
    <t>261-152-50</t>
  </si>
  <si>
    <t>900-249-08</t>
  </si>
  <si>
    <r>
      <t>易燃性</t>
    </r>
    <r>
      <rPr>
        <sz val="10"/>
        <rFont val="Arial"/>
        <family val="2"/>
      </rPr>
      <t>,</t>
    </r>
    <r>
      <rPr>
        <sz val="10"/>
        <rFont val="宋体"/>
        <family val="0"/>
      </rPr>
      <t>毒性</t>
    </r>
  </si>
  <si>
    <t>桶装</t>
  </si>
  <si>
    <t>液态</t>
  </si>
  <si>
    <t>900-052-31</t>
  </si>
  <si>
    <r>
      <rPr>
        <sz val="10"/>
        <rFont val="宋体"/>
        <family val="0"/>
      </rPr>
      <t>腐蚀性</t>
    </r>
    <r>
      <rPr>
        <sz val="10"/>
        <rFont val="Arial"/>
        <family val="2"/>
      </rPr>
      <t>,</t>
    </r>
    <r>
      <rPr>
        <sz val="10"/>
        <rFont val="宋体"/>
        <family val="0"/>
      </rPr>
      <t>毒性</t>
    </r>
  </si>
  <si>
    <t>900-039-49</t>
  </si>
  <si>
    <t>900-041-49</t>
  </si>
  <si>
    <t>尿素水解塔</t>
  </si>
  <si>
    <t>900-047-49</t>
  </si>
  <si>
    <r>
      <rPr>
        <sz val="10"/>
        <rFont val="宋体"/>
        <family val="0"/>
      </rPr>
      <t>腐蚀性</t>
    </r>
    <r>
      <rPr>
        <sz val="12"/>
        <rFont val="宋体"/>
        <family val="0"/>
      </rPr>
      <t>,</t>
    </r>
    <r>
      <rPr>
        <sz val="10"/>
        <rFont val="宋体"/>
        <family val="0"/>
      </rPr>
      <t>易燃性</t>
    </r>
    <r>
      <rPr>
        <sz val="12"/>
        <rFont val="宋体"/>
        <family val="0"/>
      </rPr>
      <t>,</t>
    </r>
    <r>
      <rPr>
        <sz val="10"/>
        <rFont val="宋体"/>
        <family val="0"/>
      </rPr>
      <t>反应性</t>
    </r>
    <r>
      <rPr>
        <sz val="12"/>
        <rFont val="宋体"/>
        <family val="0"/>
      </rPr>
      <t>,</t>
    </r>
    <r>
      <rPr>
        <sz val="10"/>
        <rFont val="宋体"/>
        <family val="0"/>
      </rPr>
      <t>毒性</t>
    </r>
  </si>
  <si>
    <t>261-173-50</t>
  </si>
  <si>
    <t>危险废物污染防治责任信息公开栏 小号代码2023.11.27</t>
  </si>
  <si>
    <t>在线废酸</t>
  </si>
  <si>
    <t>11.30*</t>
  </si>
  <si>
    <t>注：危废平台中，输入的小数部分最多为6位。2023.11.30</t>
  </si>
  <si>
    <r>
      <t>2023.11</t>
    </r>
    <r>
      <rPr>
        <sz val="12"/>
        <rFont val="宋体"/>
        <family val="0"/>
      </rPr>
      <t>月份废矿物油台账无变化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</si>
  <si>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月份合计</t>
    </r>
  </si>
  <si>
    <t>2023.11月合计</t>
  </si>
  <si>
    <r>
      <t xml:space="preserve">2023年 </t>
    </r>
    <r>
      <rPr>
        <b/>
        <u val="single"/>
        <sz val="16"/>
        <rFont val="宋体"/>
        <family val="0"/>
      </rPr>
      <t>11</t>
    </r>
    <r>
      <rPr>
        <b/>
        <u val="single"/>
        <sz val="16"/>
        <rFont val="宋体"/>
        <family val="0"/>
      </rPr>
      <t>月危险废物产生、贮存、利用、处置情况（单位：吨）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</si>
</sst>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</numFmts>
  <fonts count="85">
    <font>
      <sz val="12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63"/>
      <name val="Times New Roman"/>
      <family val="1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26"/>
      <name val="宋体"/>
      <family val="0"/>
    </font>
    <font>
      <sz val="10.5"/>
      <color indexed="12"/>
      <name val="宋体"/>
      <family val="0"/>
    </font>
    <font>
      <sz val="10.5"/>
      <color indexed="60"/>
      <name val="宋体"/>
      <family val="0"/>
    </font>
    <font>
      <sz val="10.5"/>
      <color indexed="12"/>
      <name val="Times New Roman"/>
      <family val="1"/>
    </font>
    <font>
      <sz val="10.5"/>
      <color indexed="60"/>
      <name val="Times New Roman"/>
      <family val="1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6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u val="single"/>
      <sz val="16"/>
      <color indexed="60"/>
      <name val="宋体"/>
      <family val="0"/>
    </font>
    <font>
      <b/>
      <sz val="10.5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.5"/>
      <name val="Calibri"/>
      <family val="2"/>
    </font>
    <font>
      <b/>
      <sz val="12"/>
      <name val="黑体"/>
      <family val="3"/>
    </font>
    <font>
      <b/>
      <sz val="20"/>
      <name val="宋体"/>
      <family val="0"/>
    </font>
    <font>
      <b/>
      <sz val="20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.5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60"/>
      <name val="宋体"/>
      <family val="0"/>
    </font>
    <font>
      <sz val="10"/>
      <color indexed="6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0.5"/>
      <color rgb="FFFF0000"/>
      <name val="Times New Roman"/>
      <family val="1"/>
    </font>
    <font>
      <sz val="10"/>
      <color rgb="FFFF0000"/>
      <name val="宋体"/>
      <family val="0"/>
    </font>
    <font>
      <sz val="10"/>
      <color rgb="FF0000FF"/>
      <name val="宋体"/>
      <family val="0"/>
    </font>
    <font>
      <sz val="12"/>
      <color rgb="FFFF0000"/>
      <name val="宋体"/>
      <family val="0"/>
    </font>
    <font>
      <sz val="10.5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C00000"/>
      <name val="宋体"/>
      <family val="0"/>
    </font>
    <font>
      <sz val="10.5"/>
      <color rgb="FFC00000"/>
      <name val="Times New Roman"/>
      <family val="1"/>
    </font>
    <font>
      <sz val="10"/>
      <color rgb="FFC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E8C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22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21" borderId="8" applyNumberFormat="0" applyAlignment="0" applyProtection="0"/>
    <xf numFmtId="0" fontId="74" fillId="30" borderId="5" applyNumberFormat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6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77" fillId="32" borderId="14" xfId="0" applyNumberFormat="1" applyFont="1" applyFill="1" applyBorder="1" applyAlignment="1">
      <alignment horizontal="center" vertical="center" wrapText="1"/>
    </xf>
    <xf numFmtId="49" fontId="77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7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79" fillId="32" borderId="14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 wrapText="1"/>
    </xf>
    <xf numFmtId="0" fontId="79" fillId="32" borderId="11" xfId="0" applyFont="1" applyFill="1" applyBorder="1" applyAlignment="1">
      <alignment horizontal="center" vertical="center"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14" xfId="0" applyFont="1" applyFill="1" applyBorder="1" applyAlignment="1">
      <alignment horizontal="center" vertical="center"/>
    </xf>
    <xf numFmtId="0" fontId="70" fillId="32" borderId="14" xfId="0" applyFont="1" applyFill="1" applyBorder="1" applyAlignment="1">
      <alignment horizontal="center" vertical="center" wrapText="1"/>
    </xf>
    <xf numFmtId="0" fontId="79" fillId="32" borderId="14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49" fontId="77" fillId="32" borderId="10" xfId="0" applyNumberFormat="1" applyFont="1" applyFill="1" applyBorder="1" applyAlignment="1">
      <alignment horizontal="center" vertical="center" wrapText="1"/>
    </xf>
    <xf numFmtId="0" fontId="79" fillId="32" borderId="14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/>
    </xf>
    <xf numFmtId="0" fontId="79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vertical="center"/>
    </xf>
    <xf numFmtId="0" fontId="79" fillId="7" borderId="10" xfId="0" applyFont="1" applyFill="1" applyBorder="1" applyAlignment="1">
      <alignment vertical="center"/>
    </xf>
    <xf numFmtId="0" fontId="77" fillId="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79" fillId="32" borderId="14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/>
    </xf>
    <xf numFmtId="0" fontId="79" fillId="32" borderId="14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9" fillId="32" borderId="11" xfId="0" applyFont="1" applyFill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49" fontId="77" fillId="32" borderId="10" xfId="0" applyNumberFormat="1" applyFont="1" applyFill="1" applyBorder="1" applyAlignment="1">
      <alignment horizontal="center" vertical="center" wrapText="1"/>
    </xf>
    <xf numFmtId="49" fontId="79" fillId="32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 shrinkToFit="1"/>
    </xf>
    <xf numFmtId="0" fontId="79" fillId="0" borderId="10" xfId="0" applyFont="1" applyFill="1" applyBorder="1" applyAlignment="1">
      <alignment horizontal="center" vertical="center"/>
    </xf>
    <xf numFmtId="49" fontId="77" fillId="32" borderId="10" xfId="0" applyNumberFormat="1" applyFont="1" applyFill="1" applyBorder="1" applyAlignment="1">
      <alignment horizontal="center" vertical="center"/>
    </xf>
    <xf numFmtId="49" fontId="79" fillId="32" borderId="10" xfId="0" applyNumberFormat="1" applyFont="1" applyFill="1" applyBorder="1" applyAlignment="1">
      <alignment horizontal="center" vertical="center"/>
    </xf>
    <xf numFmtId="0" fontId="77" fillId="32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79" fillId="34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19" fillId="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22" fillId="36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79" fillId="37" borderId="10" xfId="0" applyFont="1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35" borderId="10" xfId="0" applyNumberFormat="1" applyFill="1" applyBorder="1" applyAlignment="1">
      <alignment vertical="center"/>
    </xf>
    <xf numFmtId="49" fontId="0" fillId="37" borderId="10" xfId="0" applyNumberFormat="1" applyFill="1" applyBorder="1" applyAlignment="1">
      <alignment vertical="center" wrapText="1"/>
    </xf>
    <xf numFmtId="49" fontId="0" fillId="35" borderId="0" xfId="0" applyNumberFormat="1" applyFill="1" applyAlignment="1">
      <alignment vertical="center"/>
    </xf>
    <xf numFmtId="0" fontId="22" fillId="37" borderId="10" xfId="0" applyFont="1" applyFill="1" applyBorder="1" applyAlignment="1">
      <alignment vertical="center" wrapText="1"/>
    </xf>
    <xf numFmtId="0" fontId="81" fillId="37" borderId="10" xfId="0" applyFont="1" applyFill="1" applyBorder="1" applyAlignment="1">
      <alignment vertical="center" wrapText="1"/>
    </xf>
    <xf numFmtId="49" fontId="22" fillId="37" borderId="10" xfId="0" applyNumberFormat="1" applyFont="1" applyFill="1" applyBorder="1" applyAlignment="1">
      <alignment vertical="center" wrapText="1"/>
    </xf>
    <xf numFmtId="0" fontId="22" fillId="37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79" fillId="35" borderId="11" xfId="0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81" fillId="0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wrapText="1"/>
    </xf>
    <xf numFmtId="49" fontId="0" fillId="37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 shrinkToFit="1"/>
    </xf>
    <xf numFmtId="49" fontId="82" fillId="0" borderId="10" xfId="0" applyNumberFormat="1" applyFont="1" applyFill="1" applyBorder="1" applyAlignment="1">
      <alignment horizontal="center" vertical="center" wrapText="1" shrinkToFit="1"/>
    </xf>
    <xf numFmtId="0" fontId="79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49" fontId="0" fillId="38" borderId="0" xfId="0" applyNumberFormat="1" applyFill="1" applyAlignment="1">
      <alignment vertical="center"/>
    </xf>
    <xf numFmtId="0" fontId="0" fillId="38" borderId="10" xfId="0" applyFill="1" applyBorder="1" applyAlignment="1">
      <alignment vertical="center"/>
    </xf>
    <xf numFmtId="0" fontId="22" fillId="7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vertical="center"/>
    </xf>
    <xf numFmtId="0" fontId="4" fillId="40" borderId="15" xfId="0" applyFont="1" applyFill="1" applyBorder="1" applyAlignment="1">
      <alignment horizontal="center" vertical="top" wrapText="1"/>
    </xf>
    <xf numFmtId="0" fontId="4" fillId="40" borderId="16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center" wrapText="1" shrinkToFit="1"/>
    </xf>
    <xf numFmtId="0" fontId="0" fillId="39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36" borderId="0" xfId="0" applyFill="1" applyAlignment="1">
      <alignment vertical="center" wrapText="1"/>
    </xf>
    <xf numFmtId="0" fontId="19" fillId="0" borderId="1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0" fillId="41" borderId="0" xfId="0" applyFill="1" applyAlignment="1">
      <alignment vertical="center" wrapText="1"/>
    </xf>
    <xf numFmtId="49" fontId="0" fillId="41" borderId="0" xfId="0" applyNumberFormat="1" applyFill="1" applyAlignment="1">
      <alignment vertical="center" wrapText="1"/>
    </xf>
    <xf numFmtId="0" fontId="79" fillId="42" borderId="0" xfId="0" applyFont="1" applyFill="1" applyAlignment="1">
      <alignment vertical="center"/>
    </xf>
    <xf numFmtId="0" fontId="0" fillId="32" borderId="10" xfId="0" applyNumberFormat="1" applyFont="1" applyFill="1" applyBorder="1" applyAlignment="1">
      <alignment vertical="center"/>
    </xf>
    <xf numFmtId="0" fontId="79" fillId="35" borderId="11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41" borderId="10" xfId="0" applyNumberFormat="1" applyFont="1" applyFill="1" applyBorder="1" applyAlignment="1">
      <alignment vertical="center" wrapText="1"/>
    </xf>
    <xf numFmtId="0" fontId="19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49" fontId="0" fillId="6" borderId="0" xfId="0" applyNumberFormat="1" applyFill="1" applyAlignment="1">
      <alignment vertical="center"/>
    </xf>
    <xf numFmtId="0" fontId="0" fillId="38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49" fontId="0" fillId="11" borderId="10" xfId="0" applyNumberFormat="1" applyFill="1" applyBorder="1" applyAlignment="1">
      <alignment vertical="center" wrapText="1"/>
    </xf>
    <xf numFmtId="0" fontId="0" fillId="13" borderId="10" xfId="0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0" fillId="43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0" fillId="44" borderId="10" xfId="0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 wrapText="1"/>
    </xf>
    <xf numFmtId="49" fontId="0" fillId="39" borderId="0" xfId="0" applyNumberFormat="1" applyFill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49" fontId="0" fillId="39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45" borderId="0" xfId="0" applyFill="1" applyAlignment="1">
      <alignment vertical="center"/>
    </xf>
    <xf numFmtId="0" fontId="0" fillId="45" borderId="10" xfId="0" applyFill="1" applyBorder="1" applyAlignment="1">
      <alignment vertical="center"/>
    </xf>
    <xf numFmtId="0" fontId="0" fillId="45" borderId="10" xfId="0" applyNumberFormat="1" applyFill="1" applyBorder="1" applyAlignment="1">
      <alignment vertical="center"/>
    </xf>
    <xf numFmtId="0" fontId="0" fillId="46" borderId="0" xfId="0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justify" vertical="top" wrapText="1"/>
    </xf>
    <xf numFmtId="0" fontId="11" fillId="0" borderId="26" xfId="0" applyFont="1" applyBorder="1" applyAlignment="1">
      <alignment horizontal="justify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right" vertical="top" wrapText="1"/>
    </xf>
    <xf numFmtId="0" fontId="29" fillId="0" borderId="22" xfId="0" applyFont="1" applyBorder="1" applyAlignment="1">
      <alignment horizontal="justify" vertical="top" wrapText="1"/>
    </xf>
    <xf numFmtId="0" fontId="29" fillId="0" borderId="23" xfId="0" applyFont="1" applyBorder="1" applyAlignment="1">
      <alignment horizontal="justify" vertical="top" wrapText="1"/>
    </xf>
    <xf numFmtId="0" fontId="29" fillId="0" borderId="15" xfId="0" applyFont="1" applyBorder="1" applyAlignment="1">
      <alignment horizontal="justify" vertical="top" wrapText="1"/>
    </xf>
    <xf numFmtId="0" fontId="11" fillId="0" borderId="28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47" borderId="22" xfId="0" applyFont="1" applyFill="1" applyBorder="1" applyAlignment="1">
      <alignment horizontal="center" vertical="top" wrapText="1"/>
    </xf>
    <xf numFmtId="0" fontId="4" fillId="47" borderId="23" xfId="0" applyFont="1" applyFill="1" applyBorder="1" applyAlignment="1">
      <alignment horizontal="center" vertical="top" wrapText="1"/>
    </xf>
    <xf numFmtId="0" fontId="4" fillId="47" borderId="15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justify" vertical="top" wrapText="1"/>
    </xf>
    <xf numFmtId="0" fontId="11" fillId="47" borderId="23" xfId="0" applyFont="1" applyFill="1" applyBorder="1" applyAlignment="1">
      <alignment horizontal="justify" vertical="top" wrapText="1"/>
    </xf>
    <xf numFmtId="0" fontId="11" fillId="47" borderId="15" xfId="0" applyFont="1" applyFill="1" applyBorder="1" applyAlignment="1">
      <alignment horizontal="justify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/>
    </xf>
    <xf numFmtId="0" fontId="79" fillId="7" borderId="12" xfId="0" applyFont="1" applyFill="1" applyBorder="1" applyAlignment="1">
      <alignment horizontal="center" vertical="center" wrapText="1"/>
    </xf>
    <xf numFmtId="0" fontId="79" fillId="7" borderId="14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 vertical="center" wrapText="1"/>
    </xf>
    <xf numFmtId="0" fontId="79" fillId="41" borderId="14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" fillId="45" borderId="10" xfId="0" applyFont="1" applyFill="1" applyBorder="1" applyAlignment="1">
      <alignment vertical="center" wrapText="1"/>
    </xf>
    <xf numFmtId="0" fontId="0" fillId="39" borderId="12" xfId="0" applyFont="1" applyFill="1" applyBorder="1" applyAlignment="1">
      <alignment vertical="center" wrapText="1"/>
    </xf>
    <xf numFmtId="0" fontId="0" fillId="39" borderId="12" xfId="0" applyFill="1" applyBorder="1" applyAlignment="1">
      <alignment vertical="center" wrapText="1"/>
    </xf>
    <xf numFmtId="0" fontId="0" fillId="45" borderId="10" xfId="0" applyFill="1" applyBorder="1" applyAlignment="1">
      <alignment vertical="center" wrapText="1"/>
    </xf>
    <xf numFmtId="49" fontId="0" fillId="45" borderId="10" xfId="0" applyNumberFormat="1" applyFill="1" applyBorder="1" applyAlignment="1">
      <alignment vertical="center"/>
    </xf>
    <xf numFmtId="0" fontId="0" fillId="11" borderId="1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0" fontId="0" fillId="35" borderId="18" xfId="0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406" t="s">
        <v>209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187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90" t="s">
        <v>33</v>
      </c>
      <c r="D4" s="191" t="s">
        <v>71</v>
      </c>
      <c r="E4" s="233">
        <v>0</v>
      </c>
      <c r="F4" s="234"/>
      <c r="G4" s="234"/>
      <c r="H4" s="235">
        <f>E4-G4-L4</f>
        <v>0</v>
      </c>
      <c r="I4" s="236">
        <v>0</v>
      </c>
      <c r="J4" s="237"/>
      <c r="K4" s="237"/>
      <c r="L4" s="237">
        <v>0</v>
      </c>
      <c r="M4" s="197"/>
      <c r="N4" s="198"/>
      <c r="O4" s="163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90" t="s">
        <v>24</v>
      </c>
      <c r="D5" s="191" t="s">
        <v>72</v>
      </c>
      <c r="E5" s="233">
        <v>0</v>
      </c>
      <c r="F5" s="234"/>
      <c r="G5" s="234"/>
      <c r="H5" s="235">
        <f>E5-G5-L5</f>
        <v>0</v>
      </c>
      <c r="I5" s="238">
        <v>0</v>
      </c>
      <c r="J5" s="239"/>
      <c r="K5" s="236"/>
      <c r="L5" s="238">
        <v>0</v>
      </c>
      <c r="M5" s="201"/>
      <c r="N5" s="198"/>
      <c r="O5" s="163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90" t="s">
        <v>24</v>
      </c>
      <c r="D6" s="191" t="s">
        <v>73</v>
      </c>
      <c r="E6" s="233">
        <v>0</v>
      </c>
      <c r="F6" s="234"/>
      <c r="G6" s="234"/>
      <c r="H6" s="235">
        <f>E6-G6-L6</f>
        <v>0</v>
      </c>
      <c r="I6" s="238">
        <v>0</v>
      </c>
      <c r="J6" s="236"/>
      <c r="K6" s="236"/>
      <c r="L6" s="238">
        <v>0</v>
      </c>
      <c r="M6" s="202"/>
      <c r="N6" s="198"/>
      <c r="O6" s="163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90" t="s">
        <v>16</v>
      </c>
      <c r="D7" s="191" t="s">
        <v>74</v>
      </c>
      <c r="E7" s="233">
        <v>0</v>
      </c>
      <c r="F7" s="234"/>
      <c r="G7" s="234"/>
      <c r="H7" s="235">
        <f>E7-G7-L7</f>
        <v>0</v>
      </c>
      <c r="I7" s="238">
        <v>0</v>
      </c>
      <c r="J7" s="239"/>
      <c r="K7" s="236"/>
      <c r="L7" s="238">
        <v>0</v>
      </c>
      <c r="M7" s="201"/>
      <c r="N7" s="49"/>
      <c r="O7" s="163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90" t="s">
        <v>16</v>
      </c>
      <c r="D8" s="191" t="s">
        <v>15</v>
      </c>
      <c r="E8" s="233">
        <v>17.74</v>
      </c>
      <c r="F8" s="234"/>
      <c r="G8" s="234"/>
      <c r="H8" s="235">
        <f>E8-G8-L8</f>
        <v>17.74</v>
      </c>
      <c r="I8" s="235">
        <v>19.78</v>
      </c>
      <c r="J8" s="239"/>
      <c r="K8" s="239"/>
      <c r="L8" s="239">
        <v>0</v>
      </c>
      <c r="M8" s="240"/>
      <c r="N8" s="49"/>
      <c r="O8" s="163">
        <v>2.04</v>
      </c>
      <c r="P8" s="165">
        <f t="shared" si="0"/>
        <v>19.779999999999998</v>
      </c>
    </row>
    <row r="9" spans="1:16" ht="39" customHeight="1">
      <c r="A9" s="152">
        <v>6</v>
      </c>
      <c r="B9" s="153" t="s">
        <v>75</v>
      </c>
      <c r="C9" s="190" t="s">
        <v>16</v>
      </c>
      <c r="D9" s="191" t="s">
        <v>74</v>
      </c>
      <c r="E9" s="233">
        <v>0</v>
      </c>
      <c r="F9" s="234"/>
      <c r="G9" s="238"/>
      <c r="H9" s="235">
        <f aca="true" t="shared" si="1" ref="H9:H14">E9-G9-L9</f>
        <v>0</v>
      </c>
      <c r="I9" s="238">
        <v>0</v>
      </c>
      <c r="J9" s="236"/>
      <c r="K9" s="236"/>
      <c r="L9" s="238">
        <v>0</v>
      </c>
      <c r="M9" s="202"/>
      <c r="N9" s="49"/>
      <c r="O9" s="163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90" t="s">
        <v>70</v>
      </c>
      <c r="D10" s="191" t="s">
        <v>76</v>
      </c>
      <c r="E10" s="233">
        <v>0</v>
      </c>
      <c r="F10" s="234"/>
      <c r="G10" s="238"/>
      <c r="H10" s="235">
        <f t="shared" si="1"/>
        <v>0</v>
      </c>
      <c r="I10" s="235">
        <v>0</v>
      </c>
      <c r="J10" s="236"/>
      <c r="K10" s="236"/>
      <c r="L10" s="238">
        <v>0</v>
      </c>
      <c r="M10" s="202"/>
      <c r="N10" s="49"/>
      <c r="O10" s="163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90" t="s">
        <v>21</v>
      </c>
      <c r="D11" s="191" t="s">
        <v>77</v>
      </c>
      <c r="E11" s="233">
        <v>0</v>
      </c>
      <c r="F11" s="233"/>
      <c r="G11" s="233"/>
      <c r="H11" s="235">
        <f t="shared" si="1"/>
        <v>0</v>
      </c>
      <c r="I11" s="238">
        <v>0</v>
      </c>
      <c r="J11" s="239"/>
      <c r="K11" s="236"/>
      <c r="L11" s="238">
        <v>0</v>
      </c>
      <c r="M11" s="201"/>
      <c r="N11" s="204"/>
      <c r="O11" s="163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90" t="s">
        <v>21</v>
      </c>
      <c r="D12" s="191" t="s">
        <v>77</v>
      </c>
      <c r="E12" s="233">
        <v>0</v>
      </c>
      <c r="F12" s="233"/>
      <c r="G12" s="233"/>
      <c r="H12" s="235">
        <f t="shared" si="1"/>
        <v>0</v>
      </c>
      <c r="I12" s="235">
        <v>0</v>
      </c>
      <c r="J12" s="236"/>
      <c r="K12" s="234"/>
      <c r="L12" s="238">
        <v>0</v>
      </c>
      <c r="M12" s="205"/>
      <c r="N12" s="49"/>
      <c r="O12" s="164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90" t="s">
        <v>21</v>
      </c>
      <c r="D13" s="191" t="s">
        <v>79</v>
      </c>
      <c r="E13" s="241">
        <v>0.008</v>
      </c>
      <c r="F13" s="234"/>
      <c r="G13" s="234"/>
      <c r="H13" s="235">
        <f>E13-G13-L13</f>
        <v>0.008</v>
      </c>
      <c r="I13" s="238">
        <v>0.115</v>
      </c>
      <c r="J13" s="236"/>
      <c r="K13" s="234"/>
      <c r="L13" s="236">
        <v>0</v>
      </c>
      <c r="M13" s="205"/>
      <c r="N13" s="49"/>
      <c r="O13" s="163">
        <v>0.107</v>
      </c>
      <c r="P13" s="165">
        <f t="shared" si="0"/>
        <v>0.11499999999999999</v>
      </c>
    </row>
    <row r="14" spans="1:16" ht="32.25" customHeight="1">
      <c r="A14" s="152">
        <v>11</v>
      </c>
      <c r="B14" s="154" t="s">
        <v>80</v>
      </c>
      <c r="C14" s="191" t="s">
        <v>24</v>
      </c>
      <c r="D14" s="191" t="s">
        <v>81</v>
      </c>
      <c r="E14" s="234">
        <v>0</v>
      </c>
      <c r="F14" s="234"/>
      <c r="G14" s="234"/>
      <c r="H14" s="235">
        <f t="shared" si="1"/>
        <v>0</v>
      </c>
      <c r="I14" s="236">
        <v>0</v>
      </c>
      <c r="J14" s="234"/>
      <c r="K14" s="234"/>
      <c r="L14" s="234">
        <v>0</v>
      </c>
      <c r="M14" s="207"/>
      <c r="N14" s="49"/>
      <c r="O14" s="163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I2"/>
    <mergeCell ref="J2:M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407" t="s">
        <v>214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187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90" t="s">
        <v>33</v>
      </c>
      <c r="D4" s="191" t="s">
        <v>71</v>
      </c>
      <c r="E4" s="233">
        <v>0</v>
      </c>
      <c r="F4" s="234"/>
      <c r="G4" s="234"/>
      <c r="H4" s="235">
        <f>E4-G4-L4</f>
        <v>0</v>
      </c>
      <c r="I4" s="236">
        <v>0</v>
      </c>
      <c r="J4" s="237"/>
      <c r="K4" s="237"/>
      <c r="L4" s="237">
        <v>0</v>
      </c>
      <c r="M4" s="197"/>
      <c r="N4" s="198"/>
      <c r="O4" s="249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90" t="s">
        <v>24</v>
      </c>
      <c r="D5" s="191" t="s">
        <v>72</v>
      </c>
      <c r="E5" s="233">
        <v>0</v>
      </c>
      <c r="F5" s="234"/>
      <c r="G5" s="234"/>
      <c r="H5" s="235">
        <f>E5-G5-L5</f>
        <v>0</v>
      </c>
      <c r="I5" s="238">
        <v>0</v>
      </c>
      <c r="J5" s="239"/>
      <c r="K5" s="236"/>
      <c r="L5" s="238">
        <v>0</v>
      </c>
      <c r="M5" s="201"/>
      <c r="N5" s="198"/>
      <c r="O5" s="250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90" t="s">
        <v>24</v>
      </c>
      <c r="D6" s="191" t="s">
        <v>73</v>
      </c>
      <c r="E6" s="233">
        <v>0</v>
      </c>
      <c r="F6" s="234"/>
      <c r="G6" s="234"/>
      <c r="H6" s="235">
        <f>E6-G6-L6</f>
        <v>0</v>
      </c>
      <c r="I6" s="238">
        <v>0</v>
      </c>
      <c r="J6" s="236"/>
      <c r="K6" s="236"/>
      <c r="L6" s="238">
        <v>0</v>
      </c>
      <c r="M6" s="202"/>
      <c r="N6" s="198"/>
      <c r="O6" s="250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90" t="s">
        <v>16</v>
      </c>
      <c r="D7" s="191" t="s">
        <v>74</v>
      </c>
      <c r="E7" s="233">
        <v>0</v>
      </c>
      <c r="F7" s="234"/>
      <c r="G7" s="234"/>
      <c r="H7" s="235">
        <f>E7-G7-L7</f>
        <v>0</v>
      </c>
      <c r="I7" s="238">
        <v>0</v>
      </c>
      <c r="J7" s="239"/>
      <c r="K7" s="236"/>
      <c r="L7" s="238">
        <v>0</v>
      </c>
      <c r="M7" s="201"/>
      <c r="N7" s="49"/>
      <c r="O7" s="250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90" t="s">
        <v>16</v>
      </c>
      <c r="D8" s="191" t="s">
        <v>15</v>
      </c>
      <c r="E8" s="233">
        <v>16.48</v>
      </c>
      <c r="F8" s="234"/>
      <c r="G8" s="234"/>
      <c r="H8" s="235">
        <v>0</v>
      </c>
      <c r="I8" s="235">
        <v>2.04</v>
      </c>
      <c r="J8" s="253" t="s">
        <v>113</v>
      </c>
      <c r="K8" s="253" t="s">
        <v>60</v>
      </c>
      <c r="L8" s="239">
        <v>34.22</v>
      </c>
      <c r="M8" s="255" t="s">
        <v>215</v>
      </c>
      <c r="N8" s="49"/>
      <c r="O8" s="251">
        <v>19.78</v>
      </c>
      <c r="P8" s="165">
        <v>2.04</v>
      </c>
    </row>
    <row r="9" spans="1:16" ht="39" customHeight="1">
      <c r="A9" s="152">
        <v>6</v>
      </c>
      <c r="B9" s="153" t="s">
        <v>75</v>
      </c>
      <c r="C9" s="190" t="s">
        <v>16</v>
      </c>
      <c r="D9" s="191" t="s">
        <v>74</v>
      </c>
      <c r="E9" s="233">
        <v>0</v>
      </c>
      <c r="F9" s="234"/>
      <c r="G9" s="238"/>
      <c r="H9" s="235">
        <f aca="true" t="shared" si="1" ref="H9:H14">E9-G9-L9</f>
        <v>0</v>
      </c>
      <c r="I9" s="238">
        <v>0</v>
      </c>
      <c r="J9" s="236"/>
      <c r="K9" s="236"/>
      <c r="L9" s="238">
        <v>0</v>
      </c>
      <c r="M9" s="202"/>
      <c r="N9" s="49"/>
      <c r="O9" s="250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90" t="s">
        <v>70</v>
      </c>
      <c r="D10" s="191" t="s">
        <v>76</v>
      </c>
      <c r="E10" s="233">
        <v>0</v>
      </c>
      <c r="F10" s="234"/>
      <c r="G10" s="238"/>
      <c r="H10" s="235">
        <f t="shared" si="1"/>
        <v>0</v>
      </c>
      <c r="I10" s="235">
        <v>0</v>
      </c>
      <c r="J10" s="236"/>
      <c r="K10" s="236"/>
      <c r="L10" s="238">
        <v>0</v>
      </c>
      <c r="M10" s="202"/>
      <c r="N10" s="49"/>
      <c r="O10" s="251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90" t="s">
        <v>21</v>
      </c>
      <c r="D11" s="191" t="s">
        <v>77</v>
      </c>
      <c r="E11" s="233">
        <v>0</v>
      </c>
      <c r="F11" s="233"/>
      <c r="G11" s="233"/>
      <c r="H11" s="235">
        <f t="shared" si="1"/>
        <v>0</v>
      </c>
      <c r="I11" s="238">
        <v>0</v>
      </c>
      <c r="J11" s="239"/>
      <c r="K11" s="236"/>
      <c r="L11" s="238">
        <v>0</v>
      </c>
      <c r="M11" s="201"/>
      <c r="N11" s="204"/>
      <c r="O11" s="250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90" t="s">
        <v>21</v>
      </c>
      <c r="D12" s="191" t="s">
        <v>77</v>
      </c>
      <c r="E12" s="233">
        <v>0</v>
      </c>
      <c r="F12" s="233"/>
      <c r="G12" s="233"/>
      <c r="H12" s="235">
        <f t="shared" si="1"/>
        <v>0</v>
      </c>
      <c r="I12" s="235">
        <v>0</v>
      </c>
      <c r="J12" s="236"/>
      <c r="K12" s="234"/>
      <c r="L12" s="238">
        <v>0</v>
      </c>
      <c r="M12" s="205"/>
      <c r="N12" s="49"/>
      <c r="O12" s="251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90" t="s">
        <v>21</v>
      </c>
      <c r="D13" s="191" t="s">
        <v>79</v>
      </c>
      <c r="E13" s="241">
        <v>0.035</v>
      </c>
      <c r="F13" s="234"/>
      <c r="G13" s="234"/>
      <c r="H13" s="235">
        <f>E13-G13-L13</f>
        <v>0.035</v>
      </c>
      <c r="I13" s="238">
        <v>0.15</v>
      </c>
      <c r="J13" s="236"/>
      <c r="K13" s="234"/>
      <c r="L13" s="236">
        <v>0</v>
      </c>
      <c r="M13" s="205"/>
      <c r="N13" s="49"/>
      <c r="O13" s="250">
        <v>0.115</v>
      </c>
      <c r="P13" s="165">
        <f t="shared" si="0"/>
        <v>0.15000000000000002</v>
      </c>
    </row>
    <row r="14" spans="1:16" ht="32.25" customHeight="1">
      <c r="A14" s="152">
        <v>11</v>
      </c>
      <c r="B14" s="154" t="s">
        <v>80</v>
      </c>
      <c r="C14" s="191" t="s">
        <v>24</v>
      </c>
      <c r="D14" s="191" t="s">
        <v>81</v>
      </c>
      <c r="E14" s="234">
        <v>0</v>
      </c>
      <c r="F14" s="234"/>
      <c r="G14" s="234"/>
      <c r="H14" s="235">
        <f t="shared" si="1"/>
        <v>0</v>
      </c>
      <c r="I14" s="236">
        <v>0</v>
      </c>
      <c r="J14" s="234"/>
      <c r="K14" s="234"/>
      <c r="L14" s="234">
        <v>0</v>
      </c>
      <c r="M14" s="207"/>
      <c r="N14" s="49"/>
      <c r="O14" s="249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J2:M2"/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I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3" sqref="P13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408" t="s">
        <v>220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187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90" t="s">
        <v>33</v>
      </c>
      <c r="D4" s="191" t="s">
        <v>71</v>
      </c>
      <c r="E4" s="233">
        <v>0</v>
      </c>
      <c r="F4" s="234"/>
      <c r="G4" s="234"/>
      <c r="H4" s="235">
        <f>E4-G4-L4</f>
        <v>0</v>
      </c>
      <c r="I4" s="236">
        <v>0</v>
      </c>
      <c r="J4" s="237"/>
      <c r="K4" s="237"/>
      <c r="L4" s="237">
        <v>0</v>
      </c>
      <c r="M4" s="197"/>
      <c r="N4" s="198"/>
      <c r="O4" s="249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90" t="s">
        <v>24</v>
      </c>
      <c r="D5" s="191" t="s">
        <v>72</v>
      </c>
      <c r="E5" s="233">
        <v>0</v>
      </c>
      <c r="F5" s="234"/>
      <c r="G5" s="234"/>
      <c r="H5" s="235">
        <f>E5-G5-L5</f>
        <v>0</v>
      </c>
      <c r="I5" s="238">
        <v>0</v>
      </c>
      <c r="J5" s="239"/>
      <c r="K5" s="236"/>
      <c r="L5" s="238">
        <v>0</v>
      </c>
      <c r="M5" s="201"/>
      <c r="N5" s="198"/>
      <c r="O5" s="250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90" t="s">
        <v>24</v>
      </c>
      <c r="D6" s="191" t="s">
        <v>73</v>
      </c>
      <c r="E6" s="233">
        <v>0</v>
      </c>
      <c r="F6" s="234"/>
      <c r="G6" s="234"/>
      <c r="H6" s="235">
        <f>E6-G6-L6</f>
        <v>0</v>
      </c>
      <c r="I6" s="238">
        <v>0</v>
      </c>
      <c r="J6" s="236"/>
      <c r="K6" s="236"/>
      <c r="L6" s="238">
        <v>0</v>
      </c>
      <c r="M6" s="202"/>
      <c r="N6" s="198"/>
      <c r="O6" s="250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90" t="s">
        <v>16</v>
      </c>
      <c r="D7" s="191" t="s">
        <v>74</v>
      </c>
      <c r="E7" s="233">
        <v>0</v>
      </c>
      <c r="F7" s="234"/>
      <c r="G7" s="234"/>
      <c r="H7" s="235">
        <f>E7-G7-L7</f>
        <v>0</v>
      </c>
      <c r="I7" s="238">
        <v>0</v>
      </c>
      <c r="J7" s="239"/>
      <c r="K7" s="236"/>
      <c r="L7" s="238">
        <v>0</v>
      </c>
      <c r="M7" s="201"/>
      <c r="N7" s="49"/>
      <c r="O7" s="250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90" t="s">
        <v>16</v>
      </c>
      <c r="D8" s="191" t="s">
        <v>15</v>
      </c>
      <c r="E8" s="233">
        <v>0</v>
      </c>
      <c r="F8" s="234"/>
      <c r="G8" s="234"/>
      <c r="H8" s="235">
        <v>0</v>
      </c>
      <c r="I8" s="235">
        <v>2.04</v>
      </c>
      <c r="J8" s="253"/>
      <c r="K8" s="253"/>
      <c r="L8" s="239">
        <v>0</v>
      </c>
      <c r="M8" s="255"/>
      <c r="N8" s="49"/>
      <c r="O8" s="251">
        <v>2.04</v>
      </c>
      <c r="P8" s="165">
        <v>2.04</v>
      </c>
    </row>
    <row r="9" spans="1:16" ht="39" customHeight="1">
      <c r="A9" s="152">
        <v>6</v>
      </c>
      <c r="B9" s="153" t="s">
        <v>75</v>
      </c>
      <c r="C9" s="190" t="s">
        <v>16</v>
      </c>
      <c r="D9" s="191" t="s">
        <v>74</v>
      </c>
      <c r="E9" s="233">
        <v>0</v>
      </c>
      <c r="F9" s="234"/>
      <c r="G9" s="238"/>
      <c r="H9" s="235">
        <f aca="true" t="shared" si="1" ref="H9:H14">E9-G9-L9</f>
        <v>0</v>
      </c>
      <c r="I9" s="238">
        <v>0</v>
      </c>
      <c r="J9" s="236"/>
      <c r="K9" s="236"/>
      <c r="L9" s="238">
        <v>0</v>
      </c>
      <c r="M9" s="202"/>
      <c r="N9" s="49"/>
      <c r="O9" s="250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90" t="s">
        <v>70</v>
      </c>
      <c r="D10" s="191" t="s">
        <v>76</v>
      </c>
      <c r="E10" s="233">
        <v>0</v>
      </c>
      <c r="F10" s="234"/>
      <c r="G10" s="238"/>
      <c r="H10" s="235">
        <f t="shared" si="1"/>
        <v>0</v>
      </c>
      <c r="I10" s="235">
        <v>0</v>
      </c>
      <c r="J10" s="236"/>
      <c r="K10" s="236"/>
      <c r="L10" s="238">
        <v>0</v>
      </c>
      <c r="M10" s="202"/>
      <c r="N10" s="49"/>
      <c r="O10" s="251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90" t="s">
        <v>21</v>
      </c>
      <c r="D11" s="191" t="s">
        <v>77</v>
      </c>
      <c r="E11" s="233">
        <v>0</v>
      </c>
      <c r="F11" s="233"/>
      <c r="G11" s="233"/>
      <c r="H11" s="235">
        <f t="shared" si="1"/>
        <v>0</v>
      </c>
      <c r="I11" s="238">
        <v>0</v>
      </c>
      <c r="J11" s="239"/>
      <c r="K11" s="236"/>
      <c r="L11" s="238">
        <v>0</v>
      </c>
      <c r="M11" s="201"/>
      <c r="N11" s="204"/>
      <c r="O11" s="250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90" t="s">
        <v>21</v>
      </c>
      <c r="D12" s="191" t="s">
        <v>77</v>
      </c>
      <c r="E12" s="233">
        <v>0</v>
      </c>
      <c r="F12" s="233"/>
      <c r="G12" s="233"/>
      <c r="H12" s="235">
        <f t="shared" si="1"/>
        <v>0</v>
      </c>
      <c r="I12" s="235">
        <v>0</v>
      </c>
      <c r="J12" s="236"/>
      <c r="K12" s="234"/>
      <c r="L12" s="238">
        <v>0</v>
      </c>
      <c r="M12" s="205"/>
      <c r="N12" s="49"/>
      <c r="O12" s="251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90" t="s">
        <v>21</v>
      </c>
      <c r="D13" s="191" t="s">
        <v>79</v>
      </c>
      <c r="E13" s="241">
        <v>0.009</v>
      </c>
      <c r="F13" s="234"/>
      <c r="G13" s="234"/>
      <c r="H13" s="235">
        <f>E13-G13-L13</f>
        <v>0.009</v>
      </c>
      <c r="I13" s="238">
        <v>0.159</v>
      </c>
      <c r="J13" s="236"/>
      <c r="K13" s="234"/>
      <c r="L13" s="236">
        <v>0</v>
      </c>
      <c r="M13" s="205"/>
      <c r="N13" s="49"/>
      <c r="O13" s="250">
        <v>0.15</v>
      </c>
      <c r="P13" s="165">
        <f>O13+H13</f>
        <v>0.159</v>
      </c>
    </row>
    <row r="14" spans="1:16" ht="32.25" customHeight="1">
      <c r="A14" s="152">
        <v>11</v>
      </c>
      <c r="B14" s="154" t="s">
        <v>80</v>
      </c>
      <c r="C14" s="191" t="s">
        <v>24</v>
      </c>
      <c r="D14" s="191" t="s">
        <v>81</v>
      </c>
      <c r="E14" s="234">
        <v>0</v>
      </c>
      <c r="F14" s="234"/>
      <c r="G14" s="234"/>
      <c r="H14" s="235">
        <f t="shared" si="1"/>
        <v>0</v>
      </c>
      <c r="I14" s="236">
        <v>0</v>
      </c>
      <c r="J14" s="234"/>
      <c r="K14" s="234"/>
      <c r="L14" s="234">
        <v>0</v>
      </c>
      <c r="M14" s="207"/>
      <c r="N14" s="49"/>
      <c r="O14" s="249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O2:O3"/>
    <mergeCell ref="P2:P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R65"/>
  <sheetViews>
    <sheetView zoomScalePageLayoutView="0" workbookViewId="0" topLeftCell="A48">
      <selection activeCell="K65" sqref="K65"/>
    </sheetView>
  </sheetViews>
  <sheetFormatPr defaultColWidth="9.00390625" defaultRowHeight="14.25"/>
  <sheetData>
    <row r="3" spans="3:16" ht="20.25">
      <c r="C3" s="406" t="s">
        <v>209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3:16" ht="14.25">
      <c r="C4" s="301" t="s">
        <v>0</v>
      </c>
      <c r="D4" s="301" t="s">
        <v>13</v>
      </c>
      <c r="E4" s="301" t="s">
        <v>12</v>
      </c>
      <c r="F4" s="301" t="s">
        <v>2</v>
      </c>
      <c r="G4" s="301" t="s">
        <v>1</v>
      </c>
      <c r="H4" s="304" t="s">
        <v>7</v>
      </c>
      <c r="I4" s="305"/>
      <c r="J4" s="305"/>
      <c r="K4" s="306"/>
      <c r="L4" s="304" t="s">
        <v>8</v>
      </c>
      <c r="M4" s="305"/>
      <c r="N4" s="305"/>
      <c r="O4" s="306"/>
      <c r="P4" s="391" t="s">
        <v>25</v>
      </c>
    </row>
    <row r="5" spans="3:16" ht="42.75">
      <c r="C5" s="302"/>
      <c r="D5" s="303"/>
      <c r="E5" s="303"/>
      <c r="F5" s="303"/>
      <c r="G5" s="302"/>
      <c r="H5" s="5" t="s">
        <v>9</v>
      </c>
      <c r="I5" s="5" t="s">
        <v>10</v>
      </c>
      <c r="J5" s="45" t="s">
        <v>3</v>
      </c>
      <c r="K5" s="5" t="s">
        <v>4</v>
      </c>
      <c r="L5" s="5" t="s">
        <v>14</v>
      </c>
      <c r="M5" s="187" t="s">
        <v>5</v>
      </c>
      <c r="N5" s="5" t="s">
        <v>11</v>
      </c>
      <c r="O5" s="107" t="s">
        <v>6</v>
      </c>
      <c r="P5" s="391"/>
    </row>
    <row r="6" spans="3:16" ht="25.5">
      <c r="C6" s="152">
        <v>1</v>
      </c>
      <c r="D6" s="153" t="s">
        <v>28</v>
      </c>
      <c r="E6" s="190" t="s">
        <v>33</v>
      </c>
      <c r="F6" s="191" t="s">
        <v>71</v>
      </c>
      <c r="G6" s="233">
        <v>0</v>
      </c>
      <c r="H6" s="234"/>
      <c r="I6" s="234"/>
      <c r="J6" s="235">
        <f>G6-I6-N6</f>
        <v>0</v>
      </c>
      <c r="K6" s="236">
        <v>0</v>
      </c>
      <c r="L6" s="237"/>
      <c r="M6" s="237"/>
      <c r="N6" s="237">
        <v>0</v>
      </c>
      <c r="O6" s="197"/>
      <c r="P6" s="198"/>
    </row>
    <row r="7" spans="3:16" ht="25.5">
      <c r="C7" s="152">
        <v>2</v>
      </c>
      <c r="D7" s="153" t="s">
        <v>49</v>
      </c>
      <c r="E7" s="190" t="s">
        <v>24</v>
      </c>
      <c r="F7" s="191" t="s">
        <v>72</v>
      </c>
      <c r="G7" s="233">
        <v>0</v>
      </c>
      <c r="H7" s="234"/>
      <c r="I7" s="234"/>
      <c r="J7" s="235">
        <f>G7-I7-N7</f>
        <v>0</v>
      </c>
      <c r="K7" s="238">
        <v>0</v>
      </c>
      <c r="L7" s="239"/>
      <c r="M7" s="236"/>
      <c r="N7" s="238">
        <v>0</v>
      </c>
      <c r="O7" s="201"/>
      <c r="P7" s="198"/>
    </row>
    <row r="8" spans="3:16" ht="25.5">
      <c r="C8" s="152">
        <v>3</v>
      </c>
      <c r="D8" s="153" t="s">
        <v>27</v>
      </c>
      <c r="E8" s="190" t="s">
        <v>24</v>
      </c>
      <c r="F8" s="191" t="s">
        <v>73</v>
      </c>
      <c r="G8" s="233">
        <v>0</v>
      </c>
      <c r="H8" s="234"/>
      <c r="I8" s="234"/>
      <c r="J8" s="235">
        <f>G8-I8-N8</f>
        <v>0</v>
      </c>
      <c r="K8" s="238">
        <v>0</v>
      </c>
      <c r="L8" s="236"/>
      <c r="M8" s="236"/>
      <c r="N8" s="238">
        <v>0</v>
      </c>
      <c r="O8" s="202"/>
      <c r="P8" s="198"/>
    </row>
    <row r="9" spans="3:16" ht="14.25">
      <c r="C9" s="152">
        <v>4</v>
      </c>
      <c r="D9" s="153" t="s">
        <v>32</v>
      </c>
      <c r="E9" s="190" t="s">
        <v>16</v>
      </c>
      <c r="F9" s="191" t="s">
        <v>74</v>
      </c>
      <c r="G9" s="233">
        <v>0</v>
      </c>
      <c r="H9" s="234"/>
      <c r="I9" s="234"/>
      <c r="J9" s="235">
        <f>G9-I9-N9</f>
        <v>0</v>
      </c>
      <c r="K9" s="238">
        <v>0</v>
      </c>
      <c r="L9" s="239"/>
      <c r="M9" s="236"/>
      <c r="N9" s="238">
        <v>0</v>
      </c>
      <c r="O9" s="201"/>
      <c r="P9" s="49"/>
    </row>
    <row r="10" spans="3:16" ht="14.25">
      <c r="C10" s="152">
        <v>5</v>
      </c>
      <c r="D10" s="153" t="s">
        <v>26</v>
      </c>
      <c r="E10" s="190" t="s">
        <v>16</v>
      </c>
      <c r="F10" s="191" t="s">
        <v>15</v>
      </c>
      <c r="G10" s="233">
        <v>17.74</v>
      </c>
      <c r="H10" s="234"/>
      <c r="I10" s="234"/>
      <c r="J10" s="235">
        <f>G10-I10-N10</f>
        <v>17.74</v>
      </c>
      <c r="K10" s="235">
        <v>19.78</v>
      </c>
      <c r="L10" s="239"/>
      <c r="M10" s="239"/>
      <c r="N10" s="239">
        <v>0</v>
      </c>
      <c r="O10" s="240"/>
      <c r="P10" s="49"/>
    </row>
    <row r="11" spans="3:16" ht="38.25">
      <c r="C11" s="152">
        <v>6</v>
      </c>
      <c r="D11" s="153" t="s">
        <v>75</v>
      </c>
      <c r="E11" s="190" t="s">
        <v>16</v>
      </c>
      <c r="F11" s="191" t="s">
        <v>74</v>
      </c>
      <c r="G11" s="233">
        <v>0</v>
      </c>
      <c r="H11" s="234"/>
      <c r="I11" s="238"/>
      <c r="J11" s="235">
        <f aca="true" t="shared" si="0" ref="J11:J16">G11-I11-N11</f>
        <v>0</v>
      </c>
      <c r="K11" s="238">
        <v>0</v>
      </c>
      <c r="L11" s="236"/>
      <c r="M11" s="236"/>
      <c r="N11" s="238">
        <v>0</v>
      </c>
      <c r="O11" s="202"/>
      <c r="P11" s="49"/>
    </row>
    <row r="12" spans="3:16" ht="25.5">
      <c r="C12" s="152">
        <v>7</v>
      </c>
      <c r="D12" s="153" t="s">
        <v>69</v>
      </c>
      <c r="E12" s="190" t="s">
        <v>70</v>
      </c>
      <c r="F12" s="191" t="s">
        <v>76</v>
      </c>
      <c r="G12" s="233">
        <v>0</v>
      </c>
      <c r="H12" s="234"/>
      <c r="I12" s="238"/>
      <c r="J12" s="235">
        <f t="shared" si="0"/>
        <v>0</v>
      </c>
      <c r="K12" s="235">
        <v>0</v>
      </c>
      <c r="L12" s="236"/>
      <c r="M12" s="236"/>
      <c r="N12" s="238">
        <v>0</v>
      </c>
      <c r="O12" s="202"/>
      <c r="P12" s="49"/>
    </row>
    <row r="13" spans="3:16" ht="14.25">
      <c r="C13" s="152">
        <v>8</v>
      </c>
      <c r="D13" s="153" t="s">
        <v>20</v>
      </c>
      <c r="E13" s="190" t="s">
        <v>21</v>
      </c>
      <c r="F13" s="191" t="s">
        <v>77</v>
      </c>
      <c r="G13" s="233">
        <v>0</v>
      </c>
      <c r="H13" s="233"/>
      <c r="I13" s="233"/>
      <c r="J13" s="235">
        <f t="shared" si="0"/>
        <v>0</v>
      </c>
      <c r="K13" s="238">
        <v>0</v>
      </c>
      <c r="L13" s="239"/>
      <c r="M13" s="236"/>
      <c r="N13" s="238">
        <v>0</v>
      </c>
      <c r="O13" s="201"/>
      <c r="P13" s="204"/>
    </row>
    <row r="14" spans="3:16" ht="14.25">
      <c r="C14" s="155">
        <v>9</v>
      </c>
      <c r="D14" s="153" t="s">
        <v>78</v>
      </c>
      <c r="E14" s="190" t="s">
        <v>21</v>
      </c>
      <c r="F14" s="191" t="s">
        <v>77</v>
      </c>
      <c r="G14" s="233">
        <v>0</v>
      </c>
      <c r="H14" s="233"/>
      <c r="I14" s="233"/>
      <c r="J14" s="235">
        <f t="shared" si="0"/>
        <v>0</v>
      </c>
      <c r="K14" s="235">
        <v>0</v>
      </c>
      <c r="L14" s="236"/>
      <c r="M14" s="234"/>
      <c r="N14" s="238">
        <v>0</v>
      </c>
      <c r="O14" s="205"/>
      <c r="P14" s="49"/>
    </row>
    <row r="15" spans="3:16" ht="25.5">
      <c r="C15" s="156">
        <v>10</v>
      </c>
      <c r="D15" s="153" t="s">
        <v>47</v>
      </c>
      <c r="E15" s="190" t="s">
        <v>21</v>
      </c>
      <c r="F15" s="191" t="s">
        <v>79</v>
      </c>
      <c r="G15" s="241">
        <v>0.008</v>
      </c>
      <c r="H15" s="234"/>
      <c r="I15" s="234"/>
      <c r="J15" s="235">
        <f>G15-I15-N15</f>
        <v>0.008</v>
      </c>
      <c r="K15" s="238">
        <v>0.115</v>
      </c>
      <c r="L15" s="236"/>
      <c r="M15" s="234"/>
      <c r="N15" s="236">
        <v>0</v>
      </c>
      <c r="O15" s="205"/>
      <c r="P15" s="49"/>
    </row>
    <row r="16" spans="3:16" ht="38.25">
      <c r="C16" s="152">
        <v>11</v>
      </c>
      <c r="D16" s="154" t="s">
        <v>80</v>
      </c>
      <c r="E16" s="191" t="s">
        <v>24</v>
      </c>
      <c r="F16" s="191" t="s">
        <v>81</v>
      </c>
      <c r="G16" s="234">
        <v>0</v>
      </c>
      <c r="H16" s="234"/>
      <c r="I16" s="234"/>
      <c r="J16" s="235">
        <f t="shared" si="0"/>
        <v>0</v>
      </c>
      <c r="K16" s="236">
        <v>0</v>
      </c>
      <c r="L16" s="234"/>
      <c r="M16" s="234"/>
      <c r="N16" s="234">
        <v>0</v>
      </c>
      <c r="O16" s="207"/>
      <c r="P16" s="49"/>
    </row>
    <row r="19" spans="3:16" ht="20.25">
      <c r="C19" s="407" t="s">
        <v>214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</row>
    <row r="20" spans="3:16" ht="14.25">
      <c r="C20" s="301" t="s">
        <v>0</v>
      </c>
      <c r="D20" s="301" t="s">
        <v>13</v>
      </c>
      <c r="E20" s="301" t="s">
        <v>12</v>
      </c>
      <c r="F20" s="301" t="s">
        <v>2</v>
      </c>
      <c r="G20" s="301" t="s">
        <v>1</v>
      </c>
      <c r="H20" s="304" t="s">
        <v>7</v>
      </c>
      <c r="I20" s="305"/>
      <c r="J20" s="305"/>
      <c r="K20" s="306"/>
      <c r="L20" s="304" t="s">
        <v>8</v>
      </c>
      <c r="M20" s="305"/>
      <c r="N20" s="305"/>
      <c r="O20" s="306"/>
      <c r="P20" s="391" t="s">
        <v>25</v>
      </c>
    </row>
    <row r="21" spans="3:16" ht="42.75">
      <c r="C21" s="302"/>
      <c r="D21" s="303"/>
      <c r="E21" s="303"/>
      <c r="F21" s="303"/>
      <c r="G21" s="302"/>
      <c r="H21" s="5" t="s">
        <v>9</v>
      </c>
      <c r="I21" s="5" t="s">
        <v>10</v>
      </c>
      <c r="J21" s="45" t="s">
        <v>3</v>
      </c>
      <c r="K21" s="5" t="s">
        <v>4</v>
      </c>
      <c r="L21" s="5" t="s">
        <v>14</v>
      </c>
      <c r="M21" s="187" t="s">
        <v>5</v>
      </c>
      <c r="N21" s="5" t="s">
        <v>11</v>
      </c>
      <c r="O21" s="107" t="s">
        <v>6</v>
      </c>
      <c r="P21" s="391"/>
    </row>
    <row r="22" spans="3:16" ht="25.5">
      <c r="C22" s="152">
        <v>1</v>
      </c>
      <c r="D22" s="153" t="s">
        <v>28</v>
      </c>
      <c r="E22" s="190" t="s">
        <v>33</v>
      </c>
      <c r="F22" s="191" t="s">
        <v>71</v>
      </c>
      <c r="G22" s="233">
        <v>0</v>
      </c>
      <c r="H22" s="234"/>
      <c r="I22" s="234"/>
      <c r="J22" s="235">
        <f>G22-I22-N22</f>
        <v>0</v>
      </c>
      <c r="K22" s="236">
        <v>0</v>
      </c>
      <c r="L22" s="237"/>
      <c r="M22" s="237"/>
      <c r="N22" s="237">
        <v>0</v>
      </c>
      <c r="O22" s="197"/>
      <c r="P22" s="198"/>
    </row>
    <row r="23" spans="3:16" ht="25.5">
      <c r="C23" s="152">
        <v>2</v>
      </c>
      <c r="D23" s="153" t="s">
        <v>49</v>
      </c>
      <c r="E23" s="190" t="s">
        <v>24</v>
      </c>
      <c r="F23" s="191" t="s">
        <v>72</v>
      </c>
      <c r="G23" s="233">
        <v>0</v>
      </c>
      <c r="H23" s="234"/>
      <c r="I23" s="234"/>
      <c r="J23" s="235">
        <f>G23-I23-N23</f>
        <v>0</v>
      </c>
      <c r="K23" s="238">
        <v>0</v>
      </c>
      <c r="L23" s="239"/>
      <c r="M23" s="236"/>
      <c r="N23" s="238">
        <v>0</v>
      </c>
      <c r="O23" s="201"/>
      <c r="P23" s="198"/>
    </row>
    <row r="24" spans="3:16" ht="25.5">
      <c r="C24" s="152">
        <v>3</v>
      </c>
      <c r="D24" s="153" t="s">
        <v>27</v>
      </c>
      <c r="E24" s="190" t="s">
        <v>24</v>
      </c>
      <c r="F24" s="191" t="s">
        <v>73</v>
      </c>
      <c r="G24" s="233">
        <v>0</v>
      </c>
      <c r="H24" s="234"/>
      <c r="I24" s="234"/>
      <c r="J24" s="235">
        <f>G24-I24-N24</f>
        <v>0</v>
      </c>
      <c r="K24" s="238">
        <v>0</v>
      </c>
      <c r="L24" s="236"/>
      <c r="M24" s="236"/>
      <c r="N24" s="238">
        <v>0</v>
      </c>
      <c r="O24" s="202"/>
      <c r="P24" s="198"/>
    </row>
    <row r="25" spans="3:16" ht="14.25">
      <c r="C25" s="152">
        <v>4</v>
      </c>
      <c r="D25" s="153" t="s">
        <v>32</v>
      </c>
      <c r="E25" s="190" t="s">
        <v>16</v>
      </c>
      <c r="F25" s="191" t="s">
        <v>74</v>
      </c>
      <c r="G25" s="233">
        <v>0</v>
      </c>
      <c r="H25" s="234"/>
      <c r="I25" s="234"/>
      <c r="J25" s="235">
        <f>G25-I25-N25</f>
        <v>0</v>
      </c>
      <c r="K25" s="238">
        <v>0</v>
      </c>
      <c r="L25" s="239"/>
      <c r="M25" s="236"/>
      <c r="N25" s="238">
        <v>0</v>
      </c>
      <c r="O25" s="201"/>
      <c r="P25" s="49"/>
    </row>
    <row r="26" spans="3:16" ht="48">
      <c r="C26" s="152">
        <v>5</v>
      </c>
      <c r="D26" s="153" t="s">
        <v>26</v>
      </c>
      <c r="E26" s="190" t="s">
        <v>16</v>
      </c>
      <c r="F26" s="191" t="s">
        <v>15</v>
      </c>
      <c r="G26" s="233">
        <v>16.48</v>
      </c>
      <c r="H26" s="234"/>
      <c r="I26" s="234"/>
      <c r="J26" s="235">
        <v>0</v>
      </c>
      <c r="K26" s="235">
        <v>2.04</v>
      </c>
      <c r="L26" s="253" t="s">
        <v>113</v>
      </c>
      <c r="M26" s="253" t="s">
        <v>60</v>
      </c>
      <c r="N26" s="239">
        <v>34.22</v>
      </c>
      <c r="O26" s="255" t="s">
        <v>215</v>
      </c>
      <c r="P26" s="49"/>
    </row>
    <row r="27" spans="3:16" ht="38.25">
      <c r="C27" s="152">
        <v>6</v>
      </c>
      <c r="D27" s="153" t="s">
        <v>75</v>
      </c>
      <c r="E27" s="190" t="s">
        <v>16</v>
      </c>
      <c r="F27" s="191" t="s">
        <v>74</v>
      </c>
      <c r="G27" s="233">
        <v>0</v>
      </c>
      <c r="H27" s="234"/>
      <c r="I27" s="238"/>
      <c r="J27" s="235">
        <f aca="true" t="shared" si="1" ref="J27:J32">G27-I27-N27</f>
        <v>0</v>
      </c>
      <c r="K27" s="238">
        <v>0</v>
      </c>
      <c r="L27" s="236"/>
      <c r="M27" s="236"/>
      <c r="N27" s="238">
        <v>0</v>
      </c>
      <c r="O27" s="202"/>
      <c r="P27" s="49"/>
    </row>
    <row r="28" spans="3:16" ht="25.5">
      <c r="C28" s="152">
        <v>7</v>
      </c>
      <c r="D28" s="153" t="s">
        <v>69</v>
      </c>
      <c r="E28" s="190" t="s">
        <v>70</v>
      </c>
      <c r="F28" s="191" t="s">
        <v>76</v>
      </c>
      <c r="G28" s="233">
        <v>0</v>
      </c>
      <c r="H28" s="234"/>
      <c r="I28" s="238"/>
      <c r="J28" s="235">
        <f t="shared" si="1"/>
        <v>0</v>
      </c>
      <c r="K28" s="235">
        <v>0</v>
      </c>
      <c r="L28" s="236"/>
      <c r="M28" s="236"/>
      <c r="N28" s="238">
        <v>0</v>
      </c>
      <c r="O28" s="202"/>
      <c r="P28" s="49"/>
    </row>
    <row r="29" spans="3:16" ht="14.25">
      <c r="C29" s="152">
        <v>8</v>
      </c>
      <c r="D29" s="153" t="s">
        <v>20</v>
      </c>
      <c r="E29" s="190" t="s">
        <v>21</v>
      </c>
      <c r="F29" s="191" t="s">
        <v>77</v>
      </c>
      <c r="G29" s="233">
        <v>0</v>
      </c>
      <c r="H29" s="233"/>
      <c r="I29" s="233"/>
      <c r="J29" s="235">
        <f t="shared" si="1"/>
        <v>0</v>
      </c>
      <c r="K29" s="238">
        <v>0</v>
      </c>
      <c r="L29" s="239"/>
      <c r="M29" s="236"/>
      <c r="N29" s="238">
        <v>0</v>
      </c>
      <c r="O29" s="201"/>
      <c r="P29" s="204"/>
    </row>
    <row r="30" spans="3:16" ht="14.25">
      <c r="C30" s="155">
        <v>9</v>
      </c>
      <c r="D30" s="153" t="s">
        <v>78</v>
      </c>
      <c r="E30" s="190" t="s">
        <v>21</v>
      </c>
      <c r="F30" s="191" t="s">
        <v>77</v>
      </c>
      <c r="G30" s="233">
        <v>0</v>
      </c>
      <c r="H30" s="233"/>
      <c r="I30" s="233"/>
      <c r="J30" s="235">
        <f t="shared" si="1"/>
        <v>0</v>
      </c>
      <c r="K30" s="235">
        <v>0</v>
      </c>
      <c r="L30" s="236"/>
      <c r="M30" s="234"/>
      <c r="N30" s="238">
        <v>0</v>
      </c>
      <c r="O30" s="205"/>
      <c r="P30" s="49"/>
    </row>
    <row r="31" spans="3:16" ht="25.5">
      <c r="C31" s="156">
        <v>10</v>
      </c>
      <c r="D31" s="153" t="s">
        <v>47</v>
      </c>
      <c r="E31" s="190" t="s">
        <v>21</v>
      </c>
      <c r="F31" s="191" t="s">
        <v>79</v>
      </c>
      <c r="G31" s="241">
        <v>0.035</v>
      </c>
      <c r="H31" s="234"/>
      <c r="I31" s="234"/>
      <c r="J31" s="235">
        <f>G31-I31-N31</f>
        <v>0.035</v>
      </c>
      <c r="K31" s="238">
        <v>0.15</v>
      </c>
      <c r="L31" s="236"/>
      <c r="M31" s="234"/>
      <c r="N31" s="236">
        <v>0</v>
      </c>
      <c r="O31" s="205"/>
      <c r="P31" s="49"/>
    </row>
    <row r="32" spans="3:16" ht="38.25">
      <c r="C32" s="152">
        <v>11</v>
      </c>
      <c r="D32" s="154" t="s">
        <v>80</v>
      </c>
      <c r="E32" s="191" t="s">
        <v>24</v>
      </c>
      <c r="F32" s="191" t="s">
        <v>81</v>
      </c>
      <c r="G32" s="234">
        <v>0</v>
      </c>
      <c r="H32" s="234"/>
      <c r="I32" s="234"/>
      <c r="J32" s="235">
        <f t="shared" si="1"/>
        <v>0</v>
      </c>
      <c r="K32" s="236">
        <v>0</v>
      </c>
      <c r="L32" s="234"/>
      <c r="M32" s="234"/>
      <c r="N32" s="234">
        <v>0</v>
      </c>
      <c r="O32" s="207"/>
      <c r="P32" s="49"/>
    </row>
    <row r="35" spans="3:16" ht="20.25">
      <c r="C35" s="408" t="s">
        <v>220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</row>
    <row r="36" spans="3:16" ht="14.25">
      <c r="C36" s="301" t="s">
        <v>0</v>
      </c>
      <c r="D36" s="301" t="s">
        <v>13</v>
      </c>
      <c r="E36" s="301" t="s">
        <v>12</v>
      </c>
      <c r="F36" s="301" t="s">
        <v>2</v>
      </c>
      <c r="G36" s="301" t="s">
        <v>1</v>
      </c>
      <c r="H36" s="304" t="s">
        <v>7</v>
      </c>
      <c r="I36" s="305"/>
      <c r="J36" s="305"/>
      <c r="K36" s="306"/>
      <c r="L36" s="304" t="s">
        <v>8</v>
      </c>
      <c r="M36" s="305"/>
      <c r="N36" s="305"/>
      <c r="O36" s="306"/>
      <c r="P36" s="391" t="s">
        <v>25</v>
      </c>
    </row>
    <row r="37" spans="3:16" ht="42.75">
      <c r="C37" s="302"/>
      <c r="D37" s="303"/>
      <c r="E37" s="303"/>
      <c r="F37" s="303"/>
      <c r="G37" s="302"/>
      <c r="H37" s="5" t="s">
        <v>9</v>
      </c>
      <c r="I37" s="5" t="s">
        <v>10</v>
      </c>
      <c r="J37" s="45" t="s">
        <v>3</v>
      </c>
      <c r="K37" s="5" t="s">
        <v>4</v>
      </c>
      <c r="L37" s="5" t="s">
        <v>14</v>
      </c>
      <c r="M37" s="187" t="s">
        <v>5</v>
      </c>
      <c r="N37" s="5" t="s">
        <v>11</v>
      </c>
      <c r="O37" s="107" t="s">
        <v>6</v>
      </c>
      <c r="P37" s="391"/>
    </row>
    <row r="38" spans="3:16" ht="25.5">
      <c r="C38" s="152">
        <v>1</v>
      </c>
      <c r="D38" s="153" t="s">
        <v>28</v>
      </c>
      <c r="E38" s="190" t="s">
        <v>33</v>
      </c>
      <c r="F38" s="191" t="s">
        <v>71</v>
      </c>
      <c r="G38" s="233">
        <v>0</v>
      </c>
      <c r="H38" s="234"/>
      <c r="I38" s="234"/>
      <c r="J38" s="235">
        <f>G38-I38-N38</f>
        <v>0</v>
      </c>
      <c r="K38" s="236">
        <v>0</v>
      </c>
      <c r="L38" s="237"/>
      <c r="M38" s="237"/>
      <c r="N38" s="237">
        <v>0</v>
      </c>
      <c r="O38" s="197"/>
      <c r="P38" s="198"/>
    </row>
    <row r="39" spans="3:16" ht="25.5">
      <c r="C39" s="152">
        <v>2</v>
      </c>
      <c r="D39" s="153" t="s">
        <v>49</v>
      </c>
      <c r="E39" s="190" t="s">
        <v>24</v>
      </c>
      <c r="F39" s="191" t="s">
        <v>72</v>
      </c>
      <c r="G39" s="233">
        <v>0</v>
      </c>
      <c r="H39" s="234"/>
      <c r="I39" s="234"/>
      <c r="J39" s="235">
        <f>G39-I39-N39</f>
        <v>0</v>
      </c>
      <c r="K39" s="238">
        <v>0</v>
      </c>
      <c r="L39" s="239"/>
      <c r="M39" s="236"/>
      <c r="N39" s="238">
        <v>0</v>
      </c>
      <c r="O39" s="201"/>
      <c r="P39" s="198"/>
    </row>
    <row r="40" spans="3:16" ht="25.5">
      <c r="C40" s="152">
        <v>3</v>
      </c>
      <c r="D40" s="153" t="s">
        <v>27</v>
      </c>
      <c r="E40" s="190" t="s">
        <v>24</v>
      </c>
      <c r="F40" s="191" t="s">
        <v>73</v>
      </c>
      <c r="G40" s="233">
        <v>0</v>
      </c>
      <c r="H40" s="234"/>
      <c r="I40" s="234"/>
      <c r="J40" s="235">
        <f>G40-I40-N40</f>
        <v>0</v>
      </c>
      <c r="K40" s="238">
        <v>0</v>
      </c>
      <c r="L40" s="236"/>
      <c r="M40" s="236"/>
      <c r="N40" s="238">
        <v>0</v>
      </c>
      <c r="O40" s="202"/>
      <c r="P40" s="198"/>
    </row>
    <row r="41" spans="3:16" ht="14.25">
      <c r="C41" s="152">
        <v>4</v>
      </c>
      <c r="D41" s="153" t="s">
        <v>32</v>
      </c>
      <c r="E41" s="190" t="s">
        <v>16</v>
      </c>
      <c r="F41" s="191" t="s">
        <v>74</v>
      </c>
      <c r="G41" s="233">
        <v>0</v>
      </c>
      <c r="H41" s="234"/>
      <c r="I41" s="234"/>
      <c r="J41" s="235">
        <f>G41-I41-N41</f>
        <v>0</v>
      </c>
      <c r="K41" s="238">
        <v>0</v>
      </c>
      <c r="L41" s="239"/>
      <c r="M41" s="236"/>
      <c r="N41" s="238">
        <v>0</v>
      </c>
      <c r="O41" s="201"/>
      <c r="P41" s="49"/>
    </row>
    <row r="42" spans="3:16" ht="14.25">
      <c r="C42" s="152">
        <v>5</v>
      </c>
      <c r="D42" s="153" t="s">
        <v>26</v>
      </c>
      <c r="E42" s="190" t="s">
        <v>16</v>
      </c>
      <c r="F42" s="191" t="s">
        <v>15</v>
      </c>
      <c r="G42" s="233">
        <v>0</v>
      </c>
      <c r="H42" s="234"/>
      <c r="I42" s="234"/>
      <c r="J42" s="235">
        <v>0</v>
      </c>
      <c r="K42" s="235">
        <v>2.04</v>
      </c>
      <c r="L42" s="253"/>
      <c r="M42" s="253"/>
      <c r="N42" s="239">
        <v>0</v>
      </c>
      <c r="O42" s="255"/>
      <c r="P42" s="49"/>
    </row>
    <row r="43" spans="3:16" ht="38.25">
      <c r="C43" s="152">
        <v>6</v>
      </c>
      <c r="D43" s="153" t="s">
        <v>75</v>
      </c>
      <c r="E43" s="190" t="s">
        <v>16</v>
      </c>
      <c r="F43" s="191" t="s">
        <v>74</v>
      </c>
      <c r="G43" s="233">
        <v>0</v>
      </c>
      <c r="H43" s="234"/>
      <c r="I43" s="238"/>
      <c r="J43" s="235">
        <f aca="true" t="shared" si="2" ref="J43:J48">G43-I43-N43</f>
        <v>0</v>
      </c>
      <c r="K43" s="238">
        <v>0</v>
      </c>
      <c r="L43" s="236"/>
      <c r="M43" s="236"/>
      <c r="N43" s="238">
        <v>0</v>
      </c>
      <c r="O43" s="202"/>
      <c r="P43" s="49"/>
    </row>
    <row r="44" spans="3:16" ht="25.5">
      <c r="C44" s="152">
        <v>7</v>
      </c>
      <c r="D44" s="153" t="s">
        <v>69</v>
      </c>
      <c r="E44" s="190" t="s">
        <v>70</v>
      </c>
      <c r="F44" s="191" t="s">
        <v>76</v>
      </c>
      <c r="G44" s="233">
        <v>0</v>
      </c>
      <c r="H44" s="234"/>
      <c r="I44" s="238"/>
      <c r="J44" s="235">
        <f t="shared" si="2"/>
        <v>0</v>
      </c>
      <c r="K44" s="235">
        <v>0</v>
      </c>
      <c r="L44" s="236"/>
      <c r="M44" s="236"/>
      <c r="N44" s="238">
        <v>0</v>
      </c>
      <c r="O44" s="202"/>
      <c r="P44" s="49"/>
    </row>
    <row r="45" spans="3:16" ht="14.25">
      <c r="C45" s="152">
        <v>8</v>
      </c>
      <c r="D45" s="153" t="s">
        <v>20</v>
      </c>
      <c r="E45" s="190" t="s">
        <v>21</v>
      </c>
      <c r="F45" s="191" t="s">
        <v>77</v>
      </c>
      <c r="G45" s="233">
        <v>0</v>
      </c>
      <c r="H45" s="233"/>
      <c r="I45" s="233"/>
      <c r="J45" s="235">
        <f t="shared" si="2"/>
        <v>0</v>
      </c>
      <c r="K45" s="238">
        <v>0</v>
      </c>
      <c r="L45" s="239"/>
      <c r="M45" s="236"/>
      <c r="N45" s="238">
        <v>0</v>
      </c>
      <c r="O45" s="201"/>
      <c r="P45" s="204"/>
    </row>
    <row r="46" spans="3:16" ht="14.25">
      <c r="C46" s="155">
        <v>9</v>
      </c>
      <c r="D46" s="153" t="s">
        <v>78</v>
      </c>
      <c r="E46" s="190" t="s">
        <v>21</v>
      </c>
      <c r="F46" s="191" t="s">
        <v>77</v>
      </c>
      <c r="G46" s="233">
        <v>0</v>
      </c>
      <c r="H46" s="233"/>
      <c r="I46" s="233"/>
      <c r="J46" s="235">
        <f t="shared" si="2"/>
        <v>0</v>
      </c>
      <c r="K46" s="235">
        <v>0</v>
      </c>
      <c r="L46" s="236"/>
      <c r="M46" s="234"/>
      <c r="N46" s="238">
        <v>0</v>
      </c>
      <c r="O46" s="205"/>
      <c r="P46" s="49"/>
    </row>
    <row r="47" spans="3:16" ht="25.5">
      <c r="C47" s="156">
        <v>10</v>
      </c>
      <c r="D47" s="153" t="s">
        <v>47</v>
      </c>
      <c r="E47" s="190" t="s">
        <v>21</v>
      </c>
      <c r="F47" s="191" t="s">
        <v>79</v>
      </c>
      <c r="G47" s="241">
        <v>0.009</v>
      </c>
      <c r="H47" s="234"/>
      <c r="I47" s="234"/>
      <c r="J47" s="235">
        <f>G47-I47-N47</f>
        <v>0.009</v>
      </c>
      <c r="K47" s="238">
        <v>0.159</v>
      </c>
      <c r="L47" s="236"/>
      <c r="M47" s="234"/>
      <c r="N47" s="236">
        <v>0</v>
      </c>
      <c r="O47" s="205"/>
      <c r="P47" s="49"/>
    </row>
    <row r="48" spans="3:16" ht="38.25">
      <c r="C48" s="152">
        <v>11</v>
      </c>
      <c r="D48" s="154" t="s">
        <v>80</v>
      </c>
      <c r="E48" s="191" t="s">
        <v>24</v>
      </c>
      <c r="F48" s="191" t="s">
        <v>81</v>
      </c>
      <c r="G48" s="234">
        <v>0</v>
      </c>
      <c r="H48" s="234"/>
      <c r="I48" s="234"/>
      <c r="J48" s="235">
        <f t="shared" si="2"/>
        <v>0</v>
      </c>
      <c r="K48" s="236">
        <v>0</v>
      </c>
      <c r="L48" s="234"/>
      <c r="M48" s="234"/>
      <c r="N48" s="234">
        <v>0</v>
      </c>
      <c r="O48" s="207"/>
      <c r="P48" s="49"/>
    </row>
    <row r="51" spans="3:16" ht="20.25">
      <c r="C51" s="300" t="s">
        <v>221</v>
      </c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</row>
    <row r="52" spans="3:18" ht="14.25">
      <c r="C52" s="301" t="s">
        <v>0</v>
      </c>
      <c r="D52" s="301" t="s">
        <v>13</v>
      </c>
      <c r="E52" s="301" t="s">
        <v>12</v>
      </c>
      <c r="F52" s="301" t="s">
        <v>2</v>
      </c>
      <c r="G52" s="301" t="s">
        <v>1</v>
      </c>
      <c r="H52" s="304" t="s">
        <v>7</v>
      </c>
      <c r="I52" s="305"/>
      <c r="J52" s="305"/>
      <c r="K52" s="306"/>
      <c r="L52" s="304" t="s">
        <v>8</v>
      </c>
      <c r="M52" s="305"/>
      <c r="N52" s="305"/>
      <c r="O52" s="306"/>
      <c r="P52" s="391" t="s">
        <v>25</v>
      </c>
      <c r="Q52" s="401" t="s">
        <v>126</v>
      </c>
      <c r="R52" s="403" t="s">
        <v>127</v>
      </c>
    </row>
    <row r="53" spans="3:18" ht="42.75">
      <c r="C53" s="302"/>
      <c r="D53" s="303"/>
      <c r="E53" s="303"/>
      <c r="F53" s="303"/>
      <c r="G53" s="302"/>
      <c r="H53" s="5" t="s">
        <v>9</v>
      </c>
      <c r="I53" s="5" t="s">
        <v>10</v>
      </c>
      <c r="J53" s="217" t="s">
        <v>125</v>
      </c>
      <c r="K53" s="222" t="s">
        <v>4</v>
      </c>
      <c r="L53" s="5" t="s">
        <v>14</v>
      </c>
      <c r="M53" s="187" t="s">
        <v>5</v>
      </c>
      <c r="N53" s="5" t="s">
        <v>11</v>
      </c>
      <c r="O53" s="107" t="s">
        <v>6</v>
      </c>
      <c r="P53" s="391"/>
      <c r="Q53" s="402"/>
      <c r="R53" s="404"/>
    </row>
    <row r="54" spans="3:18" ht="25.5">
      <c r="C54" s="152">
        <v>1</v>
      </c>
      <c r="D54" s="153" t="s">
        <v>28</v>
      </c>
      <c r="E54" s="190" t="s">
        <v>33</v>
      </c>
      <c r="F54" s="191" t="s">
        <v>71</v>
      </c>
      <c r="G54" s="212">
        <f>G38+G22+G6</f>
        <v>0</v>
      </c>
      <c r="H54" s="193"/>
      <c r="I54" s="193"/>
      <c r="J54" s="218">
        <f>G54-I54-N54</f>
        <v>0</v>
      </c>
      <c r="K54" s="263">
        <f>K38</f>
        <v>0</v>
      </c>
      <c r="L54" s="196"/>
      <c r="M54" s="196"/>
      <c r="N54" s="214">
        <f>N38+N22+N6</f>
        <v>0</v>
      </c>
      <c r="O54" s="197"/>
      <c r="P54" s="198"/>
      <c r="Q54" s="267">
        <v>0</v>
      </c>
      <c r="R54" s="219">
        <f>J54+Q54</f>
        <v>0</v>
      </c>
    </row>
    <row r="55" spans="3:18" ht="25.5">
      <c r="C55" s="152">
        <v>2</v>
      </c>
      <c r="D55" s="153" t="s">
        <v>49</v>
      </c>
      <c r="E55" s="190" t="s">
        <v>24</v>
      </c>
      <c r="F55" s="191" t="s">
        <v>72</v>
      </c>
      <c r="G55" s="212">
        <f aca="true" t="shared" si="3" ref="G55:G64">G39+G23+G7</f>
        <v>0</v>
      </c>
      <c r="H55" s="193"/>
      <c r="I55" s="193"/>
      <c r="J55" s="218">
        <f>G55-I55-N55</f>
        <v>0</v>
      </c>
      <c r="K55" s="263">
        <f aca="true" t="shared" si="4" ref="K55:K64">K39</f>
        <v>0</v>
      </c>
      <c r="L55" s="200"/>
      <c r="M55" s="195"/>
      <c r="N55" s="214">
        <f aca="true" t="shared" si="5" ref="N55:N64">N39+N23+N7</f>
        <v>0</v>
      </c>
      <c r="O55" s="201"/>
      <c r="P55" s="198"/>
      <c r="Q55" s="267">
        <v>0</v>
      </c>
      <c r="R55" s="219">
        <f aca="true" t="shared" si="6" ref="R55:R64">J55+Q55</f>
        <v>0</v>
      </c>
    </row>
    <row r="56" spans="3:18" ht="25.5">
      <c r="C56" s="152">
        <v>3</v>
      </c>
      <c r="D56" s="153" t="s">
        <v>27</v>
      </c>
      <c r="E56" s="190" t="s">
        <v>24</v>
      </c>
      <c r="F56" s="191" t="s">
        <v>73</v>
      </c>
      <c r="G56" s="212">
        <f t="shared" si="3"/>
        <v>0</v>
      </c>
      <c r="H56" s="193"/>
      <c r="I56" s="193"/>
      <c r="J56" s="218">
        <f>G56-I56-N56</f>
        <v>0</v>
      </c>
      <c r="K56" s="263">
        <f t="shared" si="4"/>
        <v>0</v>
      </c>
      <c r="L56" s="195"/>
      <c r="M56" s="195"/>
      <c r="N56" s="214">
        <f t="shared" si="5"/>
        <v>0</v>
      </c>
      <c r="O56" s="202"/>
      <c r="P56" s="198"/>
      <c r="Q56" s="267">
        <v>0</v>
      </c>
      <c r="R56" s="219">
        <f t="shared" si="6"/>
        <v>0</v>
      </c>
    </row>
    <row r="57" spans="3:18" ht="14.25">
      <c r="C57" s="152">
        <v>4</v>
      </c>
      <c r="D57" s="153" t="s">
        <v>32</v>
      </c>
      <c r="E57" s="190" t="s">
        <v>16</v>
      </c>
      <c r="F57" s="191" t="s">
        <v>74</v>
      </c>
      <c r="G57" s="212">
        <f t="shared" si="3"/>
        <v>0</v>
      </c>
      <c r="H57" s="193"/>
      <c r="I57" s="193"/>
      <c r="J57" s="218">
        <f>G57-I57-N57</f>
        <v>0</v>
      </c>
      <c r="K57" s="263">
        <f t="shared" si="4"/>
        <v>0</v>
      </c>
      <c r="L57" s="200"/>
      <c r="M57" s="195"/>
      <c r="N57" s="214">
        <f t="shared" si="5"/>
        <v>0</v>
      </c>
      <c r="O57" s="201"/>
      <c r="P57" s="49"/>
      <c r="Q57" s="267">
        <v>0</v>
      </c>
      <c r="R57" s="219">
        <f t="shared" si="6"/>
        <v>0</v>
      </c>
    </row>
    <row r="58" spans="3:18" ht="48">
      <c r="C58" s="152">
        <v>5</v>
      </c>
      <c r="D58" s="153" t="s">
        <v>26</v>
      </c>
      <c r="E58" s="190" t="s">
        <v>16</v>
      </c>
      <c r="F58" s="191" t="s">
        <v>15</v>
      </c>
      <c r="G58" s="212">
        <f t="shared" si="3"/>
        <v>34.22</v>
      </c>
      <c r="H58" s="193"/>
      <c r="I58" s="213">
        <f>I42+I26+I10</f>
        <v>0</v>
      </c>
      <c r="J58" s="218">
        <f>G58-I58-N58</f>
        <v>0</v>
      </c>
      <c r="K58" s="263">
        <f t="shared" si="4"/>
        <v>2.04</v>
      </c>
      <c r="L58" s="224" t="s">
        <v>113</v>
      </c>
      <c r="M58" s="215" t="s">
        <v>60</v>
      </c>
      <c r="N58" s="214">
        <f t="shared" si="5"/>
        <v>34.22</v>
      </c>
      <c r="O58" s="255" t="s">
        <v>215</v>
      </c>
      <c r="P58" s="49"/>
      <c r="Q58" s="267">
        <v>2.04</v>
      </c>
      <c r="R58" s="219">
        <f t="shared" si="6"/>
        <v>2.04</v>
      </c>
    </row>
    <row r="59" spans="3:18" ht="38.25">
      <c r="C59" s="152">
        <v>6</v>
      </c>
      <c r="D59" s="153" t="s">
        <v>75</v>
      </c>
      <c r="E59" s="190" t="s">
        <v>16</v>
      </c>
      <c r="F59" s="191" t="s">
        <v>74</v>
      </c>
      <c r="G59" s="212">
        <f t="shared" si="3"/>
        <v>0</v>
      </c>
      <c r="H59" s="193"/>
      <c r="I59" s="199"/>
      <c r="J59" s="218">
        <f aca="true" t="shared" si="7" ref="J59:J65">G59-I59-N59</f>
        <v>0</v>
      </c>
      <c r="K59" s="263">
        <f t="shared" si="4"/>
        <v>0</v>
      </c>
      <c r="L59" s="195"/>
      <c r="M59" s="195"/>
      <c r="N59" s="214">
        <f t="shared" si="5"/>
        <v>0</v>
      </c>
      <c r="O59" s="202"/>
      <c r="P59" s="49"/>
      <c r="Q59" s="267">
        <v>0</v>
      </c>
      <c r="R59" s="219">
        <f t="shared" si="6"/>
        <v>0</v>
      </c>
    </row>
    <row r="60" spans="3:18" ht="25.5">
      <c r="C60" s="152">
        <v>7</v>
      </c>
      <c r="D60" s="153" t="s">
        <v>69</v>
      </c>
      <c r="E60" s="190" t="s">
        <v>70</v>
      </c>
      <c r="F60" s="191" t="s">
        <v>76</v>
      </c>
      <c r="G60" s="212">
        <f t="shared" si="3"/>
        <v>0</v>
      </c>
      <c r="H60" s="193"/>
      <c r="I60" s="199"/>
      <c r="J60" s="218">
        <f t="shared" si="7"/>
        <v>0</v>
      </c>
      <c r="K60" s="263">
        <f t="shared" si="4"/>
        <v>0</v>
      </c>
      <c r="L60" s="195"/>
      <c r="M60" s="195"/>
      <c r="N60" s="214">
        <f t="shared" si="5"/>
        <v>0</v>
      </c>
      <c r="O60" s="202"/>
      <c r="P60" s="49"/>
      <c r="Q60" s="267">
        <v>0</v>
      </c>
      <c r="R60" s="219">
        <f t="shared" si="6"/>
        <v>0</v>
      </c>
    </row>
    <row r="61" spans="3:18" ht="14.25">
      <c r="C61" s="152">
        <v>8</v>
      </c>
      <c r="D61" s="153" t="s">
        <v>20</v>
      </c>
      <c r="E61" s="190" t="s">
        <v>21</v>
      </c>
      <c r="F61" s="191" t="s">
        <v>77</v>
      </c>
      <c r="G61" s="212">
        <f t="shared" si="3"/>
        <v>0</v>
      </c>
      <c r="H61" s="192"/>
      <c r="I61" s="192"/>
      <c r="J61" s="218">
        <f t="shared" si="7"/>
        <v>0</v>
      </c>
      <c r="K61" s="263">
        <f t="shared" si="4"/>
        <v>0</v>
      </c>
      <c r="L61" s="200"/>
      <c r="M61" s="195"/>
      <c r="N61" s="214">
        <f t="shared" si="5"/>
        <v>0</v>
      </c>
      <c r="O61" s="201"/>
      <c r="P61" s="204"/>
      <c r="Q61" s="267">
        <v>0</v>
      </c>
      <c r="R61" s="219">
        <f t="shared" si="6"/>
        <v>0</v>
      </c>
    </row>
    <row r="62" spans="3:18" ht="14.25">
      <c r="C62" s="155">
        <v>9</v>
      </c>
      <c r="D62" s="153" t="s">
        <v>78</v>
      </c>
      <c r="E62" s="190" t="s">
        <v>21</v>
      </c>
      <c r="F62" s="191" t="s">
        <v>77</v>
      </c>
      <c r="G62" s="212">
        <f t="shared" si="3"/>
        <v>0</v>
      </c>
      <c r="H62" s="192"/>
      <c r="I62" s="192"/>
      <c r="J62" s="218">
        <f t="shared" si="7"/>
        <v>0</v>
      </c>
      <c r="K62" s="263">
        <f t="shared" si="4"/>
        <v>0</v>
      </c>
      <c r="L62" s="195"/>
      <c r="M62" s="193"/>
      <c r="N62" s="214">
        <f t="shared" si="5"/>
        <v>0</v>
      </c>
      <c r="O62" s="205"/>
      <c r="P62" s="49"/>
      <c r="Q62" s="267">
        <v>0</v>
      </c>
      <c r="R62" s="219">
        <f t="shared" si="6"/>
        <v>0</v>
      </c>
    </row>
    <row r="63" spans="3:18" ht="25.5">
      <c r="C63" s="156">
        <v>10</v>
      </c>
      <c r="D63" s="153" t="s">
        <v>47</v>
      </c>
      <c r="E63" s="190" t="s">
        <v>21</v>
      </c>
      <c r="F63" s="191" t="s">
        <v>79</v>
      </c>
      <c r="G63" s="212">
        <f t="shared" si="3"/>
        <v>0.052000000000000005</v>
      </c>
      <c r="H63" s="193"/>
      <c r="I63" s="193"/>
      <c r="J63" s="218">
        <f>G63-I63-N63</f>
        <v>0.052000000000000005</v>
      </c>
      <c r="K63" s="263">
        <f t="shared" si="4"/>
        <v>0.159</v>
      </c>
      <c r="L63" s="195"/>
      <c r="M63" s="193"/>
      <c r="N63" s="214">
        <f t="shared" si="5"/>
        <v>0</v>
      </c>
      <c r="O63" s="205"/>
      <c r="P63" s="49"/>
      <c r="Q63" s="267">
        <v>0.107</v>
      </c>
      <c r="R63" s="219">
        <f t="shared" si="6"/>
        <v>0.159</v>
      </c>
    </row>
    <row r="64" spans="3:18" ht="38.25">
      <c r="C64" s="152">
        <v>11</v>
      </c>
      <c r="D64" s="154" t="s">
        <v>80</v>
      </c>
      <c r="E64" s="191" t="s">
        <v>24</v>
      </c>
      <c r="F64" s="191" t="s">
        <v>81</v>
      </c>
      <c r="G64" s="212">
        <f t="shared" si="3"/>
        <v>0</v>
      </c>
      <c r="H64" s="193"/>
      <c r="I64" s="193"/>
      <c r="J64" s="218">
        <f t="shared" si="7"/>
        <v>0</v>
      </c>
      <c r="K64" s="263">
        <f t="shared" si="4"/>
        <v>0</v>
      </c>
      <c r="L64" s="193"/>
      <c r="M64" s="193"/>
      <c r="N64" s="214">
        <f t="shared" si="5"/>
        <v>0</v>
      </c>
      <c r="O64" s="207"/>
      <c r="P64" s="49"/>
      <c r="Q64" s="267">
        <v>0</v>
      </c>
      <c r="R64" s="219">
        <f t="shared" si="6"/>
        <v>0</v>
      </c>
    </row>
    <row r="65" spans="7:14" ht="14.25">
      <c r="G65" s="273">
        <f>SUM(G54:G64)</f>
        <v>34.272</v>
      </c>
      <c r="J65" s="275">
        <f t="shared" si="7"/>
        <v>0.0519999999999996</v>
      </c>
      <c r="K65" s="276">
        <f>SUM(K54:K64)</f>
        <v>2.199</v>
      </c>
      <c r="N65" s="274">
        <f>SUM(N54:N64)</f>
        <v>34.22</v>
      </c>
    </row>
  </sheetData>
  <sheetProtection/>
  <mergeCells count="38">
    <mergeCell ref="C3:P3"/>
    <mergeCell ref="C4:C5"/>
    <mergeCell ref="D4:D5"/>
    <mergeCell ref="E4:E5"/>
    <mergeCell ref="F4:F5"/>
    <mergeCell ref="G4:G5"/>
    <mergeCell ref="H4:K4"/>
    <mergeCell ref="L4:O4"/>
    <mergeCell ref="P4:P5"/>
    <mergeCell ref="C19:P19"/>
    <mergeCell ref="C20:C21"/>
    <mergeCell ref="D20:D21"/>
    <mergeCell ref="E20:E21"/>
    <mergeCell ref="F20:F21"/>
    <mergeCell ref="G20:G21"/>
    <mergeCell ref="H20:K20"/>
    <mergeCell ref="L20:O20"/>
    <mergeCell ref="P20:P21"/>
    <mergeCell ref="P52:P53"/>
    <mergeCell ref="C35:P35"/>
    <mergeCell ref="C36:C37"/>
    <mergeCell ref="D36:D37"/>
    <mergeCell ref="E36:E37"/>
    <mergeCell ref="F36:F37"/>
    <mergeCell ref="G36:G37"/>
    <mergeCell ref="H36:K36"/>
    <mergeCell ref="L36:O36"/>
    <mergeCell ref="P36:P37"/>
    <mergeCell ref="Q52:Q53"/>
    <mergeCell ref="R52:R53"/>
    <mergeCell ref="C51:P51"/>
    <mergeCell ref="C52:C53"/>
    <mergeCell ref="D52:D53"/>
    <mergeCell ref="E52:E53"/>
    <mergeCell ref="F52:F53"/>
    <mergeCell ref="G52:G53"/>
    <mergeCell ref="H52:K52"/>
    <mergeCell ref="L52:O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4" sqref="P4:P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409" t="s">
        <v>232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187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90" t="s">
        <v>33</v>
      </c>
      <c r="D4" s="191" t="s">
        <v>71</v>
      </c>
      <c r="E4" s="233">
        <v>0</v>
      </c>
      <c r="F4" s="234"/>
      <c r="G4" s="234"/>
      <c r="H4" s="235">
        <f>E4-G4-L4</f>
        <v>0</v>
      </c>
      <c r="I4" s="236">
        <v>0</v>
      </c>
      <c r="J4" s="237"/>
      <c r="K4" s="237"/>
      <c r="L4" s="237">
        <v>0</v>
      </c>
      <c r="M4" s="197"/>
      <c r="N4" s="198"/>
      <c r="O4" s="249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90" t="s">
        <v>24</v>
      </c>
      <c r="D5" s="191" t="s">
        <v>72</v>
      </c>
      <c r="E5" s="233">
        <v>0</v>
      </c>
      <c r="F5" s="234"/>
      <c r="G5" s="234"/>
      <c r="H5" s="235">
        <f>E5-G5-L5</f>
        <v>0</v>
      </c>
      <c r="I5" s="238">
        <v>0</v>
      </c>
      <c r="J5" s="239"/>
      <c r="K5" s="236"/>
      <c r="L5" s="238">
        <v>0</v>
      </c>
      <c r="M5" s="201"/>
      <c r="N5" s="198"/>
      <c r="O5" s="250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90" t="s">
        <v>24</v>
      </c>
      <c r="D6" s="191" t="s">
        <v>73</v>
      </c>
      <c r="E6" s="233">
        <v>0</v>
      </c>
      <c r="F6" s="234"/>
      <c r="G6" s="234"/>
      <c r="H6" s="235">
        <f>E6-G6-L6</f>
        <v>0</v>
      </c>
      <c r="I6" s="238">
        <v>0</v>
      </c>
      <c r="J6" s="236"/>
      <c r="K6" s="236"/>
      <c r="L6" s="238">
        <v>0</v>
      </c>
      <c r="M6" s="202"/>
      <c r="N6" s="198"/>
      <c r="O6" s="250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90" t="s">
        <v>16</v>
      </c>
      <c r="D7" s="191" t="s">
        <v>74</v>
      </c>
      <c r="E7" s="233">
        <v>0</v>
      </c>
      <c r="F7" s="234"/>
      <c r="G7" s="234"/>
      <c r="H7" s="235">
        <f>E7-G7-L7</f>
        <v>0</v>
      </c>
      <c r="I7" s="238">
        <v>0</v>
      </c>
      <c r="J7" s="239"/>
      <c r="K7" s="236"/>
      <c r="L7" s="238">
        <v>0</v>
      </c>
      <c r="M7" s="201"/>
      <c r="N7" s="49"/>
      <c r="O7" s="250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90" t="s">
        <v>16</v>
      </c>
      <c r="D8" s="191" t="s">
        <v>15</v>
      </c>
      <c r="E8" s="233">
        <v>17.86</v>
      </c>
      <c r="F8" s="234"/>
      <c r="G8" s="234"/>
      <c r="H8" s="235">
        <v>0</v>
      </c>
      <c r="I8" s="235">
        <v>2.04</v>
      </c>
      <c r="J8" s="253" t="s">
        <v>233</v>
      </c>
      <c r="K8" s="253" t="s">
        <v>234</v>
      </c>
      <c r="L8" s="239">
        <v>17.86</v>
      </c>
      <c r="M8" s="255" t="s">
        <v>228</v>
      </c>
      <c r="N8" s="49"/>
      <c r="O8" s="251">
        <v>2.04</v>
      </c>
      <c r="P8" s="165">
        <f t="shared" si="0"/>
        <v>2.04</v>
      </c>
    </row>
    <row r="9" spans="1:16" ht="39" customHeight="1">
      <c r="A9" s="152">
        <v>6</v>
      </c>
      <c r="B9" s="153" t="s">
        <v>75</v>
      </c>
      <c r="C9" s="190" t="s">
        <v>16</v>
      </c>
      <c r="D9" s="191" t="s">
        <v>74</v>
      </c>
      <c r="E9" s="233">
        <v>0</v>
      </c>
      <c r="F9" s="234"/>
      <c r="G9" s="238"/>
      <c r="H9" s="235">
        <f aca="true" t="shared" si="1" ref="H9:H14">E9-G9-L9</f>
        <v>0</v>
      </c>
      <c r="I9" s="238">
        <v>0</v>
      </c>
      <c r="J9" s="236"/>
      <c r="K9" s="236"/>
      <c r="L9" s="238">
        <v>0</v>
      </c>
      <c r="M9" s="202"/>
      <c r="N9" s="49"/>
      <c r="O9" s="250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90" t="s">
        <v>70</v>
      </c>
      <c r="D10" s="191" t="s">
        <v>76</v>
      </c>
      <c r="E10" s="233">
        <v>0</v>
      </c>
      <c r="F10" s="234"/>
      <c r="G10" s="238"/>
      <c r="H10" s="235">
        <f t="shared" si="1"/>
        <v>0</v>
      </c>
      <c r="I10" s="235">
        <v>0</v>
      </c>
      <c r="J10" s="236"/>
      <c r="K10" s="236"/>
      <c r="L10" s="238">
        <v>0</v>
      </c>
      <c r="M10" s="202"/>
      <c r="N10" s="49"/>
      <c r="O10" s="251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90" t="s">
        <v>21</v>
      </c>
      <c r="D11" s="191" t="s">
        <v>77</v>
      </c>
      <c r="E11" s="233">
        <v>0</v>
      </c>
      <c r="F11" s="233"/>
      <c r="G11" s="233"/>
      <c r="H11" s="235">
        <f t="shared" si="1"/>
        <v>0</v>
      </c>
      <c r="I11" s="238">
        <v>0</v>
      </c>
      <c r="J11" s="239"/>
      <c r="K11" s="236"/>
      <c r="L11" s="238">
        <v>0</v>
      </c>
      <c r="M11" s="201"/>
      <c r="N11" s="204"/>
      <c r="O11" s="250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90" t="s">
        <v>21</v>
      </c>
      <c r="D12" s="191" t="s">
        <v>77</v>
      </c>
      <c r="E12" s="233">
        <v>0</v>
      </c>
      <c r="F12" s="233"/>
      <c r="G12" s="233"/>
      <c r="H12" s="235">
        <f t="shared" si="1"/>
        <v>0</v>
      </c>
      <c r="I12" s="235">
        <v>0</v>
      </c>
      <c r="J12" s="236"/>
      <c r="K12" s="234"/>
      <c r="L12" s="238">
        <v>0</v>
      </c>
      <c r="M12" s="205"/>
      <c r="N12" s="49"/>
      <c r="O12" s="251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90" t="s">
        <v>21</v>
      </c>
      <c r="D13" s="191" t="s">
        <v>79</v>
      </c>
      <c r="E13" s="241">
        <v>0.054</v>
      </c>
      <c r="F13" s="234"/>
      <c r="G13" s="234"/>
      <c r="H13" s="235">
        <f>E13-G13-L13</f>
        <v>0.054</v>
      </c>
      <c r="I13" s="238">
        <v>0.21300000000000002</v>
      </c>
      <c r="J13" s="236"/>
      <c r="K13" s="234"/>
      <c r="L13" s="236">
        <v>0</v>
      </c>
      <c r="M13" s="205"/>
      <c r="N13" s="49"/>
      <c r="O13" s="250">
        <v>0.159</v>
      </c>
      <c r="P13" s="165">
        <f>O13+H13</f>
        <v>0.213</v>
      </c>
    </row>
    <row r="14" spans="1:16" ht="32.25" customHeight="1">
      <c r="A14" s="152">
        <v>11</v>
      </c>
      <c r="B14" s="154" t="s">
        <v>80</v>
      </c>
      <c r="C14" s="191" t="s">
        <v>24</v>
      </c>
      <c r="D14" s="191" t="s">
        <v>81</v>
      </c>
      <c r="E14" s="234">
        <v>0</v>
      </c>
      <c r="F14" s="234"/>
      <c r="G14" s="234"/>
      <c r="H14" s="235">
        <f t="shared" si="1"/>
        <v>0</v>
      </c>
      <c r="I14" s="236">
        <v>0</v>
      </c>
      <c r="J14" s="234"/>
      <c r="K14" s="234"/>
      <c r="L14" s="234">
        <v>0</v>
      </c>
      <c r="M14" s="207"/>
      <c r="N14" s="49"/>
      <c r="O14" s="249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I2"/>
    <mergeCell ref="J2:M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P13" sqref="P13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8.125" style="0" customWidth="1"/>
    <col min="6" max="6" width="7.25390625" style="0" customWidth="1"/>
    <col min="7" max="7" width="6.75390625" style="0" customWidth="1"/>
    <col min="8" max="8" width="8.5039062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427" t="s">
        <v>272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187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90" t="s">
        <v>33</v>
      </c>
      <c r="D4" s="191" t="s">
        <v>71</v>
      </c>
      <c r="E4" s="233">
        <v>0</v>
      </c>
      <c r="F4" s="234"/>
      <c r="G4" s="234"/>
      <c r="H4" s="235">
        <f>E4-G4-L4</f>
        <v>0</v>
      </c>
      <c r="I4" s="236">
        <v>0</v>
      </c>
      <c r="J4" s="237"/>
      <c r="K4" s="237"/>
      <c r="L4" s="237">
        <v>0</v>
      </c>
      <c r="M4" s="197"/>
      <c r="N4" s="198"/>
      <c r="O4" s="249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90" t="s">
        <v>24</v>
      </c>
      <c r="D5" s="191" t="s">
        <v>72</v>
      </c>
      <c r="E5" s="233">
        <v>0</v>
      </c>
      <c r="F5" s="234"/>
      <c r="G5" s="234"/>
      <c r="H5" s="235">
        <f>E5-G5-L5</f>
        <v>0</v>
      </c>
      <c r="I5" s="238">
        <v>0</v>
      </c>
      <c r="J5" s="239"/>
      <c r="K5" s="236"/>
      <c r="L5" s="238">
        <v>0</v>
      </c>
      <c r="M5" s="201"/>
      <c r="N5" s="198"/>
      <c r="O5" s="250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90" t="s">
        <v>24</v>
      </c>
      <c r="D6" s="191" t="s">
        <v>73</v>
      </c>
      <c r="E6" s="233">
        <v>0</v>
      </c>
      <c r="F6" s="234"/>
      <c r="G6" s="234"/>
      <c r="H6" s="235">
        <f>E6-G6-L6</f>
        <v>0</v>
      </c>
      <c r="I6" s="238">
        <v>0</v>
      </c>
      <c r="J6" s="236"/>
      <c r="K6" s="236"/>
      <c r="L6" s="238">
        <v>0</v>
      </c>
      <c r="M6" s="202"/>
      <c r="N6" s="198"/>
      <c r="O6" s="250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90" t="s">
        <v>16</v>
      </c>
      <c r="D7" s="191" t="s">
        <v>74</v>
      </c>
      <c r="E7" s="233">
        <v>0</v>
      </c>
      <c r="F7" s="234"/>
      <c r="G7" s="234"/>
      <c r="H7" s="235">
        <f>E7-G7-L7</f>
        <v>0</v>
      </c>
      <c r="I7" s="238">
        <v>0</v>
      </c>
      <c r="J7" s="239"/>
      <c r="K7" s="236"/>
      <c r="L7" s="238">
        <v>0</v>
      </c>
      <c r="M7" s="201"/>
      <c r="N7" s="49"/>
      <c r="O7" s="250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90" t="s">
        <v>16</v>
      </c>
      <c r="D8" s="191" t="s">
        <v>15</v>
      </c>
      <c r="E8" s="233">
        <v>0</v>
      </c>
      <c r="F8" s="234"/>
      <c r="G8" s="234"/>
      <c r="H8" s="235">
        <v>0</v>
      </c>
      <c r="I8" s="235">
        <v>2.04</v>
      </c>
      <c r="J8" s="253"/>
      <c r="K8" s="253"/>
      <c r="L8" s="239">
        <v>0</v>
      </c>
      <c r="M8" s="255"/>
      <c r="N8" s="49"/>
      <c r="O8" s="251">
        <v>2.04</v>
      </c>
      <c r="P8" s="165">
        <f t="shared" si="0"/>
        <v>2.04</v>
      </c>
    </row>
    <row r="9" spans="1:16" ht="39" customHeight="1">
      <c r="A9" s="152">
        <v>6</v>
      </c>
      <c r="B9" s="153" t="s">
        <v>75</v>
      </c>
      <c r="C9" s="190" t="s">
        <v>16</v>
      </c>
      <c r="D9" s="191" t="s">
        <v>74</v>
      </c>
      <c r="E9" s="233">
        <v>0</v>
      </c>
      <c r="F9" s="234"/>
      <c r="G9" s="238"/>
      <c r="H9" s="235">
        <f aca="true" t="shared" si="1" ref="H9:H14">E9-G9-L9</f>
        <v>0</v>
      </c>
      <c r="I9" s="238">
        <v>0</v>
      </c>
      <c r="J9" s="236"/>
      <c r="K9" s="236"/>
      <c r="L9" s="238">
        <v>0</v>
      </c>
      <c r="M9" s="202"/>
      <c r="N9" s="49"/>
      <c r="O9" s="250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90" t="s">
        <v>70</v>
      </c>
      <c r="D10" s="191" t="s">
        <v>76</v>
      </c>
      <c r="E10" s="233">
        <v>0</v>
      </c>
      <c r="F10" s="234"/>
      <c r="G10" s="238"/>
      <c r="H10" s="235">
        <f t="shared" si="1"/>
        <v>0</v>
      </c>
      <c r="I10" s="235">
        <v>0</v>
      </c>
      <c r="J10" s="236"/>
      <c r="K10" s="236"/>
      <c r="L10" s="238">
        <v>0</v>
      </c>
      <c r="M10" s="202"/>
      <c r="N10" s="49"/>
      <c r="O10" s="251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90" t="s">
        <v>21</v>
      </c>
      <c r="D11" s="191" t="s">
        <v>77</v>
      </c>
      <c r="E11" s="233">
        <v>0</v>
      </c>
      <c r="F11" s="233"/>
      <c r="G11" s="233"/>
      <c r="H11" s="235">
        <f t="shared" si="1"/>
        <v>0</v>
      </c>
      <c r="I11" s="238">
        <v>0</v>
      </c>
      <c r="J11" s="239"/>
      <c r="K11" s="236"/>
      <c r="L11" s="238">
        <v>0</v>
      </c>
      <c r="M11" s="201"/>
      <c r="N11" s="204"/>
      <c r="O11" s="250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90" t="s">
        <v>21</v>
      </c>
      <c r="D12" s="191" t="s">
        <v>77</v>
      </c>
      <c r="E12" s="233">
        <v>0</v>
      </c>
      <c r="F12" s="233"/>
      <c r="G12" s="233"/>
      <c r="H12" s="235">
        <f t="shared" si="1"/>
        <v>0</v>
      </c>
      <c r="I12" s="235">
        <v>0</v>
      </c>
      <c r="J12" s="236"/>
      <c r="K12" s="234"/>
      <c r="L12" s="238">
        <v>0</v>
      </c>
      <c r="M12" s="205"/>
      <c r="N12" s="49"/>
      <c r="O12" s="251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90" t="s">
        <v>21</v>
      </c>
      <c r="D13" s="191" t="s">
        <v>79</v>
      </c>
      <c r="E13" s="241">
        <v>0.04565</v>
      </c>
      <c r="F13" s="234"/>
      <c r="G13" s="234"/>
      <c r="H13" s="235">
        <v>0.04565</v>
      </c>
      <c r="I13" s="238">
        <v>0.25865000000000005</v>
      </c>
      <c r="J13" s="236"/>
      <c r="K13" s="234"/>
      <c r="L13" s="236">
        <v>0</v>
      </c>
      <c r="M13" s="205"/>
      <c r="N13" s="49"/>
      <c r="O13" s="250">
        <v>0.213</v>
      </c>
      <c r="P13" s="165">
        <f>O13+H13</f>
        <v>0.25865</v>
      </c>
    </row>
    <row r="14" spans="1:16" ht="32.25" customHeight="1">
      <c r="A14" s="152">
        <v>11</v>
      </c>
      <c r="B14" s="154" t="s">
        <v>80</v>
      </c>
      <c r="C14" s="191" t="s">
        <v>24</v>
      </c>
      <c r="D14" s="191" t="s">
        <v>81</v>
      </c>
      <c r="E14" s="234">
        <v>0</v>
      </c>
      <c r="F14" s="234"/>
      <c r="G14" s="234"/>
      <c r="H14" s="235">
        <f t="shared" si="1"/>
        <v>0</v>
      </c>
      <c r="I14" s="236">
        <v>0</v>
      </c>
      <c r="J14" s="234"/>
      <c r="K14" s="234"/>
      <c r="L14" s="234">
        <v>0</v>
      </c>
      <c r="M14" s="207"/>
      <c r="N14" s="49"/>
      <c r="O14" s="249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O2:O3"/>
    <mergeCell ref="P2:P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89"/>
  <sheetViews>
    <sheetView tabSelected="1" zoomScalePageLayoutView="0" workbookViewId="0" topLeftCell="A7">
      <pane ySplit="1215" topLeftCell="A51" activePane="bottomLeft" state="split"/>
      <selection pane="topLeft" activeCell="A7" sqref="A7"/>
      <selection pane="bottomLeft" activeCell="K69" sqref="K69"/>
    </sheetView>
  </sheetViews>
  <sheetFormatPr defaultColWidth="9.00390625" defaultRowHeight="14.25"/>
  <cols>
    <col min="1" max="1" width="4.50390625" style="0" customWidth="1"/>
    <col min="2" max="2" width="12.50390625" style="0" customWidth="1"/>
    <col min="3" max="3" width="10.75390625" style="0" customWidth="1"/>
    <col min="4" max="4" width="10.625" style="0" customWidth="1"/>
    <col min="6" max="6" width="6.875" style="0" customWidth="1"/>
    <col min="9" max="9" width="13.125" style="0" customWidth="1"/>
    <col min="11" max="11" width="21.875" style="0" customWidth="1"/>
    <col min="12" max="12" width="18.25390625" style="108" customWidth="1"/>
    <col min="13" max="13" width="16.50390625" style="0" customWidth="1"/>
  </cols>
  <sheetData>
    <row r="3" spans="3:11" ht="14.25">
      <c r="C3" s="410" t="s">
        <v>91</v>
      </c>
      <c r="D3" s="298"/>
      <c r="E3" s="298"/>
      <c r="F3" s="298"/>
      <c r="G3" s="298"/>
      <c r="H3" s="298"/>
      <c r="I3" s="298"/>
      <c r="J3" s="298"/>
      <c r="K3" s="298"/>
    </row>
    <row r="4" spans="3:7" ht="14.25">
      <c r="C4" s="117" t="s">
        <v>87</v>
      </c>
      <c r="D4" s="117" t="s">
        <v>86</v>
      </c>
      <c r="E4" s="117" t="s">
        <v>88</v>
      </c>
      <c r="F4" s="118" t="s">
        <v>86</v>
      </c>
      <c r="G4" s="118" t="s">
        <v>88</v>
      </c>
    </row>
    <row r="5" spans="3:12" s="24" customFormat="1" ht="42.75">
      <c r="C5" s="137" t="s">
        <v>100</v>
      </c>
      <c r="D5" s="137">
        <v>0.5</v>
      </c>
      <c r="E5" s="125" t="s">
        <v>89</v>
      </c>
      <c r="F5" s="138">
        <f>D5/12</f>
        <v>0.041666666666666664</v>
      </c>
      <c r="G5" s="139" t="s">
        <v>90</v>
      </c>
      <c r="I5" s="231" t="s">
        <v>101</v>
      </c>
      <c r="L5" s="173"/>
    </row>
    <row r="8" spans="1:13" s="24" customFormat="1" ht="28.5">
      <c r="A8" s="272" t="s">
        <v>0</v>
      </c>
      <c r="C8" s="144" t="s">
        <v>87</v>
      </c>
      <c r="D8" s="144" t="s">
        <v>105</v>
      </c>
      <c r="E8" s="143" t="s">
        <v>94</v>
      </c>
      <c r="F8" s="143" t="s">
        <v>95</v>
      </c>
      <c r="G8" s="143" t="s">
        <v>96</v>
      </c>
      <c r="H8" s="143" t="s">
        <v>98</v>
      </c>
      <c r="I8" s="147" t="s">
        <v>97</v>
      </c>
      <c r="K8" s="137" t="s">
        <v>111</v>
      </c>
      <c r="L8" s="174" t="s">
        <v>112</v>
      </c>
      <c r="M8" s="188" t="s">
        <v>121</v>
      </c>
    </row>
    <row r="9" spans="1:12" s="24" customFormat="1" ht="28.5">
      <c r="A9" s="272" t="s">
        <v>224</v>
      </c>
      <c r="B9" s="271" t="s">
        <v>223</v>
      </c>
      <c r="C9" s="125" t="s">
        <v>26</v>
      </c>
      <c r="D9" s="125" t="s">
        <v>92</v>
      </c>
      <c r="E9" s="137"/>
      <c r="F9" s="137"/>
      <c r="G9" s="137"/>
      <c r="H9" s="137"/>
      <c r="I9" s="150">
        <v>1.7</v>
      </c>
      <c r="L9" s="173"/>
    </row>
    <row r="10" spans="3:9" ht="14.25">
      <c r="C10" s="55"/>
      <c r="D10" s="117" t="s">
        <v>93</v>
      </c>
      <c r="E10" s="55">
        <v>0</v>
      </c>
      <c r="F10" s="55">
        <v>0</v>
      </c>
      <c r="G10" s="55">
        <v>0</v>
      </c>
      <c r="H10" s="137">
        <f>E10-F10-G10</f>
        <v>0</v>
      </c>
      <c r="I10" s="150">
        <f>I9+H10</f>
        <v>1.7</v>
      </c>
    </row>
    <row r="11" spans="3:13" s="149" customFormat="1" ht="14.25">
      <c r="C11" s="148"/>
      <c r="D11" s="148" t="s">
        <v>103</v>
      </c>
      <c r="E11" s="148">
        <v>0.34</v>
      </c>
      <c r="F11" s="148">
        <v>0</v>
      </c>
      <c r="G11" s="148">
        <v>0</v>
      </c>
      <c r="H11" s="150">
        <f>E11-F11-G11</f>
        <v>0.34</v>
      </c>
      <c r="I11" s="150">
        <f>I10+H11</f>
        <v>2.04</v>
      </c>
      <c r="J11" s="169" t="s">
        <v>104</v>
      </c>
      <c r="K11" s="148"/>
      <c r="L11" s="175"/>
      <c r="M11" s="148"/>
    </row>
    <row r="12" spans="3:13" s="172" customFormat="1" ht="28.5">
      <c r="C12" s="170"/>
      <c r="D12" s="170" t="s">
        <v>110</v>
      </c>
      <c r="E12" s="170">
        <v>10.98</v>
      </c>
      <c r="F12" s="170"/>
      <c r="G12" s="170"/>
      <c r="H12" s="170"/>
      <c r="I12" s="170">
        <f>I11+E12-F12-G12</f>
        <v>13.02</v>
      </c>
      <c r="J12" s="171" t="s">
        <v>114</v>
      </c>
      <c r="K12" s="170"/>
      <c r="L12" s="176"/>
      <c r="M12" s="170"/>
    </row>
    <row r="13" spans="3:13" s="172" customFormat="1" ht="28.5">
      <c r="C13" s="170"/>
      <c r="D13" s="170" t="s">
        <v>110</v>
      </c>
      <c r="E13" s="170"/>
      <c r="F13" s="170"/>
      <c r="G13" s="170">
        <v>10.98</v>
      </c>
      <c r="H13" s="170"/>
      <c r="I13" s="170">
        <f>I12+E13-F13-G13</f>
        <v>2.039999999999999</v>
      </c>
      <c r="J13" s="171" t="s">
        <v>114</v>
      </c>
      <c r="K13" s="170" t="s">
        <v>113</v>
      </c>
      <c r="L13" s="189" t="s">
        <v>118</v>
      </c>
      <c r="M13" s="170" t="s">
        <v>217</v>
      </c>
    </row>
    <row r="14" spans="3:13" s="181" customFormat="1" ht="14.25">
      <c r="C14" s="178"/>
      <c r="D14" s="178" t="s">
        <v>115</v>
      </c>
      <c r="E14" s="178">
        <f>SUM(E12:E13)</f>
        <v>10.98</v>
      </c>
      <c r="F14" s="178">
        <v>0</v>
      </c>
      <c r="G14" s="178">
        <f>SUM(G12:G13)</f>
        <v>10.98</v>
      </c>
      <c r="H14" s="150">
        <f aca="true" t="shared" si="0" ref="H14:H20">E14-F14-G14</f>
        <v>0</v>
      </c>
      <c r="I14" s="178">
        <f>I13</f>
        <v>2.039999999999999</v>
      </c>
      <c r="J14" s="179"/>
      <c r="K14" s="178"/>
      <c r="L14" s="180"/>
      <c r="M14" s="178"/>
    </row>
    <row r="15" spans="3:13" s="151" customFormat="1" ht="28.5" customHeight="1">
      <c r="C15" s="150"/>
      <c r="D15" s="150">
        <v>7.31</v>
      </c>
      <c r="E15" s="150">
        <v>17.74</v>
      </c>
      <c r="F15" s="150">
        <v>0</v>
      </c>
      <c r="G15" s="150">
        <v>0</v>
      </c>
      <c r="H15" s="150">
        <f t="shared" si="0"/>
        <v>17.74</v>
      </c>
      <c r="I15" s="150">
        <f aca="true" t="shared" si="1" ref="I15:I23">I14+E15-F15-G15</f>
        <v>19.779999999999998</v>
      </c>
      <c r="J15" s="411" t="s">
        <v>206</v>
      </c>
      <c r="K15" s="150"/>
      <c r="L15" s="150"/>
      <c r="M15" s="150"/>
    </row>
    <row r="16" spans="3:13" s="151" customFormat="1" ht="28.5">
      <c r="C16" s="150"/>
      <c r="D16" s="150">
        <v>8.1</v>
      </c>
      <c r="E16" s="150">
        <v>0</v>
      </c>
      <c r="F16" s="150">
        <v>0</v>
      </c>
      <c r="G16" s="150">
        <v>17.74</v>
      </c>
      <c r="H16" s="150">
        <f t="shared" si="0"/>
        <v>-17.74</v>
      </c>
      <c r="I16" s="150">
        <f t="shared" si="1"/>
        <v>2.039999999999999</v>
      </c>
      <c r="J16" s="412"/>
      <c r="K16" s="252" t="s">
        <v>113</v>
      </c>
      <c r="L16" s="254" t="s">
        <v>205</v>
      </c>
      <c r="M16" s="252" t="s">
        <v>60</v>
      </c>
    </row>
    <row r="17" spans="3:12" s="244" customFormat="1" ht="14.25">
      <c r="C17" s="243"/>
      <c r="D17" s="243">
        <v>8.24</v>
      </c>
      <c r="E17" s="243">
        <v>16.48</v>
      </c>
      <c r="F17" s="243">
        <v>0</v>
      </c>
      <c r="G17" s="243">
        <v>0</v>
      </c>
      <c r="H17" s="243">
        <f t="shared" si="0"/>
        <v>16.48</v>
      </c>
      <c r="I17" s="243">
        <f t="shared" si="1"/>
        <v>18.52</v>
      </c>
      <c r="J17" s="413" t="s">
        <v>211</v>
      </c>
      <c r="L17" s="245"/>
    </row>
    <row r="18" spans="3:13" s="244" customFormat="1" ht="28.5">
      <c r="C18" s="243"/>
      <c r="D18" s="243">
        <v>8.24</v>
      </c>
      <c r="E18" s="243">
        <v>0</v>
      </c>
      <c r="F18" s="243">
        <v>0</v>
      </c>
      <c r="G18" s="243">
        <v>16.48</v>
      </c>
      <c r="H18" s="243">
        <f t="shared" si="0"/>
        <v>-16.48</v>
      </c>
      <c r="I18" s="243">
        <f t="shared" si="1"/>
        <v>2.039999999999999</v>
      </c>
      <c r="J18" s="414"/>
      <c r="K18" s="243" t="s">
        <v>113</v>
      </c>
      <c r="L18" s="256" t="s">
        <v>212</v>
      </c>
      <c r="M18" s="243" t="s">
        <v>60</v>
      </c>
    </row>
    <row r="19" spans="3:13" s="264" customFormat="1" ht="42.75">
      <c r="C19" s="265"/>
      <c r="D19" s="265" t="s">
        <v>218</v>
      </c>
      <c r="E19" s="265">
        <v>0</v>
      </c>
      <c r="F19" s="265">
        <v>0</v>
      </c>
      <c r="G19" s="265">
        <v>0</v>
      </c>
      <c r="H19" s="265">
        <f t="shared" si="0"/>
        <v>0</v>
      </c>
      <c r="I19" s="265">
        <f t="shared" si="1"/>
        <v>2.039999999999999</v>
      </c>
      <c r="J19" s="265"/>
      <c r="K19" s="265"/>
      <c r="L19" s="266"/>
      <c r="M19" s="265"/>
    </row>
    <row r="20" spans="3:13" s="277" customFormat="1" ht="14.25">
      <c r="C20" s="279"/>
      <c r="D20" s="279" t="s">
        <v>227</v>
      </c>
      <c r="E20" s="279">
        <v>17.86</v>
      </c>
      <c r="F20" s="279">
        <v>0</v>
      </c>
      <c r="G20" s="279">
        <v>0</v>
      </c>
      <c r="H20" s="279">
        <f t="shared" si="0"/>
        <v>17.86</v>
      </c>
      <c r="I20" s="279">
        <f t="shared" si="1"/>
        <v>19.9</v>
      </c>
      <c r="J20" s="415" t="s">
        <v>229</v>
      </c>
      <c r="K20" s="279"/>
      <c r="L20" s="280"/>
      <c r="M20" s="279"/>
    </row>
    <row r="21" spans="3:13" s="277" customFormat="1" ht="28.5">
      <c r="C21" s="279"/>
      <c r="D21" s="279">
        <v>10.31</v>
      </c>
      <c r="E21" s="279">
        <v>0</v>
      </c>
      <c r="F21" s="279">
        <v>0</v>
      </c>
      <c r="G21" s="279">
        <v>17.86</v>
      </c>
      <c r="H21" s="279">
        <f>E21-F21-G21</f>
        <v>-17.86</v>
      </c>
      <c r="I21" s="279">
        <f t="shared" si="1"/>
        <v>2.039999999999999</v>
      </c>
      <c r="J21" s="416"/>
      <c r="K21" s="279" t="s">
        <v>113</v>
      </c>
      <c r="L21" s="280" t="s">
        <v>228</v>
      </c>
      <c r="M21" s="279" t="s">
        <v>60</v>
      </c>
    </row>
    <row r="22" spans="4:12" s="277" customFormat="1" ht="14.25">
      <c r="D22" s="420" t="s">
        <v>230</v>
      </c>
      <c r="E22" s="421">
        <f>SUM(E20:E21)</f>
        <v>17.86</v>
      </c>
      <c r="F22" s="421">
        <f>SUM(F20:F21)</f>
        <v>0</v>
      </c>
      <c r="G22" s="421">
        <f>SUM(G20:G21)</f>
        <v>17.86</v>
      </c>
      <c r="H22" s="421">
        <f>E22-F22-G22</f>
        <v>0</v>
      </c>
      <c r="I22" s="421">
        <f>I21</f>
        <v>2.039999999999999</v>
      </c>
      <c r="L22" s="278"/>
    </row>
    <row r="23" spans="3:13" s="293" customFormat="1" ht="42.75">
      <c r="C23" s="294"/>
      <c r="D23" s="424" t="s">
        <v>269</v>
      </c>
      <c r="E23" s="294">
        <v>0</v>
      </c>
      <c r="F23" s="294">
        <v>0</v>
      </c>
      <c r="G23" s="294">
        <v>0</v>
      </c>
      <c r="H23" s="422">
        <v>0</v>
      </c>
      <c r="I23" s="265">
        <f t="shared" si="1"/>
        <v>2.039999999999999</v>
      </c>
      <c r="J23" s="294"/>
      <c r="K23" s="294"/>
      <c r="L23" s="423"/>
      <c r="M23" s="294"/>
    </row>
    <row r="24" spans="8:9" ht="14.25">
      <c r="H24" s="24"/>
      <c r="I24" s="24"/>
    </row>
    <row r="25" spans="8:9" ht="14.25">
      <c r="H25" s="24"/>
      <c r="I25" s="24"/>
    </row>
    <row r="26" spans="8:9" ht="14.25">
      <c r="H26" s="24"/>
      <c r="I26" s="24"/>
    </row>
    <row r="27" spans="8:9" ht="14.25">
      <c r="H27" s="24"/>
      <c r="I27" s="24"/>
    </row>
    <row r="28" spans="8:9" ht="14.25">
      <c r="H28" s="24"/>
      <c r="I28" s="24"/>
    </row>
    <row r="29" spans="8:9" ht="14.25">
      <c r="H29" s="24"/>
      <c r="I29" s="24"/>
    </row>
    <row r="30" spans="8:9" ht="14.25">
      <c r="H30" s="24"/>
      <c r="I30" s="24"/>
    </row>
    <row r="31" spans="8:9" ht="14.25">
      <c r="H31" s="24"/>
      <c r="I31" s="24"/>
    </row>
    <row r="32" spans="8:9" ht="14.25">
      <c r="H32" s="24"/>
      <c r="I32" s="24"/>
    </row>
    <row r="33" spans="8:9" ht="14.25">
      <c r="H33" s="24"/>
      <c r="I33" s="24"/>
    </row>
    <row r="35" spans="1:13" ht="85.5">
      <c r="A35" s="272" t="s">
        <v>0</v>
      </c>
      <c r="C35" s="144" t="s">
        <v>87</v>
      </c>
      <c r="D35" s="144" t="s">
        <v>105</v>
      </c>
      <c r="E35" s="143" t="s">
        <v>94</v>
      </c>
      <c r="F35" s="143" t="s">
        <v>95</v>
      </c>
      <c r="G35" s="143" t="s">
        <v>96</v>
      </c>
      <c r="H35" s="143" t="s">
        <v>98</v>
      </c>
      <c r="I35" s="147" t="s">
        <v>97</v>
      </c>
      <c r="K35" s="182" t="s">
        <v>116</v>
      </c>
      <c r="L35" s="185" t="s">
        <v>119</v>
      </c>
      <c r="M35" s="182" t="s">
        <v>117</v>
      </c>
    </row>
    <row r="36" spans="1:13" ht="28.5">
      <c r="A36" s="272" t="s">
        <v>225</v>
      </c>
      <c r="B36" s="270" t="s">
        <v>222</v>
      </c>
      <c r="C36" s="146" t="s">
        <v>47</v>
      </c>
      <c r="D36" s="125" t="s">
        <v>92</v>
      </c>
      <c r="E36" s="55"/>
      <c r="F36" s="55"/>
      <c r="G36" s="55"/>
      <c r="H36" s="55"/>
      <c r="I36" s="148">
        <v>0.078</v>
      </c>
      <c r="K36" s="55"/>
      <c r="L36" s="184"/>
      <c r="M36" s="148"/>
    </row>
    <row r="37" spans="3:13" ht="14.25">
      <c r="C37" s="55"/>
      <c r="D37" s="55" t="s">
        <v>102</v>
      </c>
      <c r="E37" s="145">
        <v>0.01</v>
      </c>
      <c r="F37" s="55">
        <v>0</v>
      </c>
      <c r="G37" s="55">
        <v>0</v>
      </c>
      <c r="H37" s="55">
        <v>0.01</v>
      </c>
      <c r="I37" s="148">
        <f>I36+H37</f>
        <v>0.088</v>
      </c>
      <c r="J37" s="140" t="s">
        <v>104</v>
      </c>
      <c r="K37" s="55"/>
      <c r="L37" s="184"/>
      <c r="M37" s="148"/>
    </row>
    <row r="38" spans="1:13" s="149" customFormat="1" ht="14.25">
      <c r="A38" s="68"/>
      <c r="B38" s="68"/>
      <c r="C38" s="67"/>
      <c r="D38" s="67">
        <v>5.3</v>
      </c>
      <c r="E38" s="67">
        <v>0.009</v>
      </c>
      <c r="F38" s="67">
        <v>0</v>
      </c>
      <c r="G38" s="67">
        <v>0</v>
      </c>
      <c r="H38" s="67">
        <v>0.009</v>
      </c>
      <c r="I38" s="148">
        <f>H38+I37</f>
        <v>0.09699999999999999</v>
      </c>
      <c r="J38" s="183" t="s">
        <v>109</v>
      </c>
      <c r="K38" s="67">
        <v>0.077</v>
      </c>
      <c r="L38" s="247">
        <v>0.02</v>
      </c>
      <c r="M38" s="148">
        <f>SUM(K38:L38)</f>
        <v>0.097</v>
      </c>
    </row>
    <row r="39" spans="3:13" ht="14.25">
      <c r="C39" s="55"/>
      <c r="D39" s="55">
        <v>6.28</v>
      </c>
      <c r="E39" s="55">
        <v>0.01</v>
      </c>
      <c r="F39" s="55">
        <v>0</v>
      </c>
      <c r="G39" s="55">
        <v>0</v>
      </c>
      <c r="H39" s="55">
        <v>0.01</v>
      </c>
      <c r="I39" s="148">
        <f>H39+I38</f>
        <v>0.10699999999999998</v>
      </c>
      <c r="J39" s="183" t="s">
        <v>109</v>
      </c>
      <c r="K39" s="55">
        <f>K38+0.008</f>
        <v>0.08499999999999999</v>
      </c>
      <c r="L39" s="186">
        <f>L38+0.002</f>
        <v>0.022</v>
      </c>
      <c r="M39" s="148">
        <f>SUM(K39:L39)</f>
        <v>0.10699999999999998</v>
      </c>
    </row>
    <row r="40" spans="3:13" ht="14.25">
      <c r="C40" s="55"/>
      <c r="D40" s="55" t="s">
        <v>207</v>
      </c>
      <c r="E40" s="55">
        <v>0.008</v>
      </c>
      <c r="F40" s="55">
        <v>0</v>
      </c>
      <c r="G40" s="55">
        <v>0</v>
      </c>
      <c r="H40" s="55">
        <v>0.008</v>
      </c>
      <c r="I40" s="148">
        <f aca="true" t="shared" si="2" ref="I40:I45">I39+H40</f>
        <v>0.11499999999999999</v>
      </c>
      <c r="J40" s="183" t="s">
        <v>109</v>
      </c>
      <c r="K40" s="55">
        <f>K39+0.006</f>
        <v>0.091</v>
      </c>
      <c r="L40" s="186">
        <f>L39+0.002</f>
        <v>0.024</v>
      </c>
      <c r="M40" s="148">
        <f>SUM(K40:L40)</f>
        <v>0.11499999999999999</v>
      </c>
    </row>
    <row r="41" spans="3:15" ht="33.75" customHeight="1">
      <c r="C41" s="55"/>
      <c r="D41" s="55">
        <v>8.31</v>
      </c>
      <c r="E41" s="183">
        <v>0.025</v>
      </c>
      <c r="F41" s="55">
        <v>0</v>
      </c>
      <c r="G41" s="55">
        <v>0</v>
      </c>
      <c r="H41" s="55">
        <v>0.025</v>
      </c>
      <c r="I41" s="148">
        <f t="shared" si="2"/>
        <v>0.13999999999999999</v>
      </c>
      <c r="J41" s="248" t="s">
        <v>213</v>
      </c>
      <c r="K41" s="55">
        <f>K40+0.025</f>
        <v>0.11599999999999999</v>
      </c>
      <c r="L41" s="186"/>
      <c r="M41" s="148"/>
      <c r="O41" s="246">
        <f>M40+E41</f>
        <v>0.13999999999999999</v>
      </c>
    </row>
    <row r="42" spans="3:13" ht="14.25">
      <c r="C42" s="55"/>
      <c r="D42" s="55">
        <v>8.31</v>
      </c>
      <c r="E42" s="55">
        <v>0.01</v>
      </c>
      <c r="F42" s="55">
        <v>0</v>
      </c>
      <c r="G42" s="55">
        <v>0</v>
      </c>
      <c r="H42" s="55">
        <v>0.01</v>
      </c>
      <c r="I42" s="148">
        <f t="shared" si="2"/>
        <v>0.15</v>
      </c>
      <c r="J42" s="183" t="s">
        <v>109</v>
      </c>
      <c r="K42" s="55">
        <f>K41+0.008</f>
        <v>0.124</v>
      </c>
      <c r="L42" s="186">
        <f>L40+0.002</f>
        <v>0.026000000000000002</v>
      </c>
      <c r="M42" s="148">
        <f aca="true" t="shared" si="3" ref="M42:M47">SUM(K42:L42)</f>
        <v>0.15</v>
      </c>
    </row>
    <row r="43" spans="3:13" ht="14.25">
      <c r="C43" s="55"/>
      <c r="D43" s="55">
        <v>9.26</v>
      </c>
      <c r="E43" s="55">
        <v>0.009</v>
      </c>
      <c r="F43" s="55">
        <v>0</v>
      </c>
      <c r="G43" s="55">
        <v>0</v>
      </c>
      <c r="H43" s="55">
        <v>0.009</v>
      </c>
      <c r="I43" s="148">
        <f t="shared" si="2"/>
        <v>0.159</v>
      </c>
      <c r="J43" s="183" t="s">
        <v>109</v>
      </c>
      <c r="K43" s="55">
        <f>K42+0.007</f>
        <v>0.131</v>
      </c>
      <c r="L43" s="186">
        <f>L42+0.002</f>
        <v>0.028000000000000004</v>
      </c>
      <c r="M43" s="148">
        <f t="shared" si="3"/>
        <v>0.159</v>
      </c>
    </row>
    <row r="44" spans="3:13" ht="14.25">
      <c r="C44" s="55"/>
      <c r="D44" s="55">
        <v>10.7</v>
      </c>
      <c r="E44" s="55">
        <v>0.009</v>
      </c>
      <c r="F44" s="55">
        <v>0</v>
      </c>
      <c r="G44" s="55">
        <v>0</v>
      </c>
      <c r="H44" s="55">
        <v>0.009</v>
      </c>
      <c r="I44" s="148">
        <f t="shared" si="2"/>
        <v>0.168</v>
      </c>
      <c r="J44" s="183" t="s">
        <v>109</v>
      </c>
      <c r="K44" s="55">
        <f>K43+0.007</f>
        <v>0.138</v>
      </c>
      <c r="L44" s="186">
        <f>L43+0.002</f>
        <v>0.030000000000000006</v>
      </c>
      <c r="M44" s="148">
        <f t="shared" si="3"/>
        <v>0.168</v>
      </c>
    </row>
    <row r="45" spans="3:13" ht="14.25">
      <c r="C45" s="55"/>
      <c r="D45" s="281" t="s">
        <v>235</v>
      </c>
      <c r="E45" s="281">
        <v>0.045</v>
      </c>
      <c r="F45" s="281">
        <v>0</v>
      </c>
      <c r="G45" s="281">
        <v>0</v>
      </c>
      <c r="H45" s="281">
        <v>0.045</v>
      </c>
      <c r="I45" s="148">
        <f t="shared" si="2"/>
        <v>0.21300000000000002</v>
      </c>
      <c r="J45" s="183" t="s">
        <v>109</v>
      </c>
      <c r="K45" s="55">
        <f>K44+0.02</f>
        <v>0.158</v>
      </c>
      <c r="L45" s="186">
        <f>L44+0.025</f>
        <v>0.05500000000000001</v>
      </c>
      <c r="M45" s="148">
        <f t="shared" si="3"/>
        <v>0.21300000000000002</v>
      </c>
    </row>
    <row r="46" spans="2:15" s="293" customFormat="1" ht="45">
      <c r="B46" s="419" t="s">
        <v>268</v>
      </c>
      <c r="C46" s="294"/>
      <c r="D46" s="294">
        <v>11.29</v>
      </c>
      <c r="E46" s="294">
        <v>0.03565</v>
      </c>
      <c r="F46" s="294">
        <v>0</v>
      </c>
      <c r="G46" s="294">
        <v>0</v>
      </c>
      <c r="H46" s="294">
        <v>0.03565</v>
      </c>
      <c r="I46" s="148">
        <f>I45+E46</f>
        <v>0.24865000000000004</v>
      </c>
      <c r="J46" s="183" t="s">
        <v>109</v>
      </c>
      <c r="K46" s="294">
        <f>K45+0.03565</f>
        <v>0.19365</v>
      </c>
      <c r="L46" s="295">
        <v>0.055</v>
      </c>
      <c r="M46" s="148">
        <f t="shared" si="3"/>
        <v>0.24864999999999998</v>
      </c>
      <c r="O46" s="296" t="s">
        <v>266</v>
      </c>
    </row>
    <row r="47" spans="3:13" s="293" customFormat="1" ht="14.25">
      <c r="C47" s="294"/>
      <c r="D47" s="294" t="s">
        <v>267</v>
      </c>
      <c r="E47" s="294">
        <v>0.01</v>
      </c>
      <c r="F47" s="294">
        <v>0</v>
      </c>
      <c r="G47" s="294">
        <v>0</v>
      </c>
      <c r="H47" s="294">
        <v>0.01</v>
      </c>
      <c r="I47" s="148">
        <f>I46+E47</f>
        <v>0.25865000000000005</v>
      </c>
      <c r="J47" s="183" t="s">
        <v>109</v>
      </c>
      <c r="K47" s="294">
        <f>K46+0.008</f>
        <v>0.20165</v>
      </c>
      <c r="L47" s="295">
        <f>L46+0.002</f>
        <v>0.057</v>
      </c>
      <c r="M47" s="148">
        <f t="shared" si="3"/>
        <v>0.25865</v>
      </c>
    </row>
    <row r="48" spans="4:13" ht="14.25">
      <c r="D48" s="425" t="s">
        <v>270</v>
      </c>
      <c r="E48" s="55">
        <f>SUM(E46:E47)</f>
        <v>0.04565</v>
      </c>
      <c r="F48" s="55">
        <v>0</v>
      </c>
      <c r="G48" s="55">
        <v>0</v>
      </c>
      <c r="H48" s="55">
        <f>SUM(H46:H47)</f>
        <v>0.04565</v>
      </c>
      <c r="I48" s="55">
        <f>I47</f>
        <v>0.25865000000000005</v>
      </c>
      <c r="L48" s="282"/>
      <c r="M48" s="426">
        <f>M45+E48</f>
        <v>0.25865000000000005</v>
      </c>
    </row>
    <row r="49" ht="14.25">
      <c r="L49" s="282"/>
    </row>
    <row r="50" ht="14.25">
      <c r="L50" s="282"/>
    </row>
    <row r="51" ht="14.25">
      <c r="L51" s="282"/>
    </row>
    <row r="52" ht="14.25">
      <c r="L52" s="282"/>
    </row>
    <row r="53" ht="14.25">
      <c r="L53" s="282"/>
    </row>
    <row r="54" ht="14.25">
      <c r="L54" s="282"/>
    </row>
    <row r="55" ht="14.25">
      <c r="L55" s="282"/>
    </row>
    <row r="56" ht="14.25">
      <c r="L56" s="282"/>
    </row>
    <row r="57" ht="14.25">
      <c r="L57" s="282"/>
    </row>
    <row r="58" spans="4:10" ht="28.5">
      <c r="D58" s="168" t="s">
        <v>108</v>
      </c>
      <c r="E58" s="166" t="s">
        <v>94</v>
      </c>
      <c r="F58" s="166" t="s">
        <v>95</v>
      </c>
      <c r="G58" s="166" t="s">
        <v>96</v>
      </c>
      <c r="H58" s="166" t="s">
        <v>98</v>
      </c>
      <c r="I58" s="242" t="s">
        <v>210</v>
      </c>
      <c r="J58" s="211" t="s">
        <v>124</v>
      </c>
    </row>
    <row r="59" spans="4:12" s="149" customFormat="1" ht="14.25">
      <c r="D59" s="167" t="s">
        <v>107</v>
      </c>
      <c r="E59" s="148">
        <f>E38+E11</f>
        <v>0.34900000000000003</v>
      </c>
      <c r="F59" s="148"/>
      <c r="G59" s="148"/>
      <c r="H59" s="148"/>
      <c r="I59" s="148">
        <f>I38+I11</f>
        <v>2.137</v>
      </c>
      <c r="J59" s="145"/>
      <c r="L59" s="177"/>
    </row>
    <row r="60" spans="4:12" s="208" customFormat="1" ht="14.25">
      <c r="D60" s="167" t="s">
        <v>123</v>
      </c>
      <c r="E60" s="210">
        <f>E39+E14</f>
        <v>10.99</v>
      </c>
      <c r="F60" s="210">
        <f>0</f>
        <v>0</v>
      </c>
      <c r="G60" s="210">
        <f>G14</f>
        <v>10.98</v>
      </c>
      <c r="H60" s="261">
        <f>E60-F60-G60</f>
        <v>0.009999999999999787</v>
      </c>
      <c r="I60" s="210">
        <f>I39+I14</f>
        <v>2.1469999999999994</v>
      </c>
      <c r="J60" s="145">
        <f>I59+H60</f>
        <v>2.147</v>
      </c>
      <c r="L60" s="209"/>
    </row>
    <row r="61" spans="4:12" s="259" customFormat="1" ht="14.25">
      <c r="D61" s="257" t="s">
        <v>208</v>
      </c>
      <c r="E61" s="258">
        <f>E40+E15</f>
        <v>17.747999999999998</v>
      </c>
      <c r="F61" s="258">
        <v>0</v>
      </c>
      <c r="G61" s="258">
        <f>G40+G15</f>
        <v>0</v>
      </c>
      <c r="H61" s="262">
        <f>E61-F61-G61</f>
        <v>17.747999999999998</v>
      </c>
      <c r="I61" s="258">
        <f>I40+I15</f>
        <v>19.894999999999996</v>
      </c>
      <c r="J61" s="258">
        <f>I60+H61</f>
        <v>19.894999999999996</v>
      </c>
      <c r="L61" s="260"/>
    </row>
    <row r="62" spans="4:10" ht="14.25">
      <c r="D62" s="232" t="s">
        <v>216</v>
      </c>
      <c r="E62" s="55">
        <f>E42+E41+E17</f>
        <v>16.515</v>
      </c>
      <c r="F62" s="55">
        <v>0</v>
      </c>
      <c r="G62" s="55">
        <f>G18+G16</f>
        <v>34.22</v>
      </c>
      <c r="H62" s="262">
        <f>E62-F62-G62</f>
        <v>-17.705</v>
      </c>
      <c r="I62" s="55">
        <f>I42+I18</f>
        <v>2.189999999999999</v>
      </c>
      <c r="J62" s="258">
        <f>I61+H62</f>
        <v>2.1899999999999977</v>
      </c>
    </row>
    <row r="63" spans="4:10" ht="14.25">
      <c r="D63" s="232" t="s">
        <v>219</v>
      </c>
      <c r="E63" s="55">
        <f>E43+E19</f>
        <v>0.009</v>
      </c>
      <c r="F63" s="55">
        <v>0</v>
      </c>
      <c r="G63" s="55">
        <v>0</v>
      </c>
      <c r="H63" s="262">
        <f>E63-F63-G63</f>
        <v>0.009</v>
      </c>
      <c r="I63" s="55">
        <f>I43+I19</f>
        <v>2.198999999999999</v>
      </c>
      <c r="J63" s="258">
        <f>I62+H63</f>
        <v>2.198999999999999</v>
      </c>
    </row>
    <row r="64" spans="4:10" ht="14.25">
      <c r="D64" s="232" t="s">
        <v>231</v>
      </c>
      <c r="E64" s="55">
        <f>E45+E44+E22</f>
        <v>17.913999999999998</v>
      </c>
      <c r="F64" s="55">
        <v>0</v>
      </c>
      <c r="G64" s="55">
        <f>G44+G22</f>
        <v>17.86</v>
      </c>
      <c r="H64" s="262">
        <f>E64-F64-G64</f>
        <v>0.053999999999998494</v>
      </c>
      <c r="I64" s="55">
        <f>I45+I22</f>
        <v>2.2529999999999992</v>
      </c>
      <c r="J64" s="258">
        <f>I63+H64</f>
        <v>2.2529999999999974</v>
      </c>
    </row>
    <row r="65" spans="4:10" ht="14.25">
      <c r="D65" s="232" t="s">
        <v>271</v>
      </c>
      <c r="E65" s="55">
        <f>E48+E23</f>
        <v>0.04565</v>
      </c>
      <c r="F65" s="281">
        <v>0</v>
      </c>
      <c r="G65" s="55">
        <v>0</v>
      </c>
      <c r="H65" s="262">
        <f>E65-F65-G65</f>
        <v>0.04565</v>
      </c>
      <c r="I65" s="55">
        <f>I48+I23</f>
        <v>2.2986499999999994</v>
      </c>
      <c r="J65" s="258">
        <f>I64+H65</f>
        <v>2.2986499999999994</v>
      </c>
    </row>
    <row r="66" ht="14.25">
      <c r="H66" s="24"/>
    </row>
    <row r="67" ht="14.25">
      <c r="H67" s="24"/>
    </row>
    <row r="68" ht="14.25">
      <c r="H68" s="24"/>
    </row>
    <row r="69" ht="14.25">
      <c r="H69" s="24"/>
    </row>
    <row r="70" ht="14.25">
      <c r="H70" s="24"/>
    </row>
    <row r="71" ht="14.25">
      <c r="H71" s="24"/>
    </row>
    <row r="72" ht="14.25">
      <c r="H72" s="24"/>
    </row>
    <row r="73" ht="14.25">
      <c r="H73" s="24"/>
    </row>
    <row r="74" ht="14.25">
      <c r="H74" s="24"/>
    </row>
    <row r="75" ht="14.25">
      <c r="H75" s="24"/>
    </row>
    <row r="76" ht="14.25">
      <c r="H76" s="24"/>
    </row>
    <row r="77" spans="3:13" ht="26.25">
      <c r="C77" s="417" t="s">
        <v>265</v>
      </c>
      <c r="D77" s="418"/>
      <c r="E77" s="418"/>
      <c r="F77" s="418"/>
      <c r="G77" s="418"/>
      <c r="H77" s="418"/>
      <c r="I77" s="418"/>
      <c r="J77" s="418"/>
      <c r="K77" s="418"/>
      <c r="L77" s="418"/>
      <c r="M77" s="418"/>
    </row>
    <row r="78" spans="3:13" ht="25.5">
      <c r="C78" s="284" t="s">
        <v>0</v>
      </c>
      <c r="D78" s="285" t="s">
        <v>236</v>
      </c>
      <c r="E78" s="285" t="s">
        <v>237</v>
      </c>
      <c r="F78" s="285" t="s">
        <v>238</v>
      </c>
      <c r="G78" s="285" t="s">
        <v>239</v>
      </c>
      <c r="H78" s="285" t="s">
        <v>240</v>
      </c>
      <c r="I78" s="285" t="s">
        <v>241</v>
      </c>
      <c r="J78" s="285" t="s">
        <v>242</v>
      </c>
      <c r="K78" s="285" t="s">
        <v>243</v>
      </c>
      <c r="L78" s="285" t="s">
        <v>244</v>
      </c>
      <c r="M78" s="285" t="s">
        <v>245</v>
      </c>
    </row>
    <row r="79" spans="3:13" ht="25.5">
      <c r="C79" s="285">
        <v>1</v>
      </c>
      <c r="D79" s="10" t="s">
        <v>28</v>
      </c>
      <c r="E79" s="286" t="s">
        <v>33</v>
      </c>
      <c r="F79" s="285" t="s">
        <v>246</v>
      </c>
      <c r="G79" s="284" t="s">
        <v>247</v>
      </c>
      <c r="H79" s="284" t="s">
        <v>248</v>
      </c>
      <c r="I79" s="284" t="s">
        <v>249</v>
      </c>
      <c r="J79" s="284" t="s">
        <v>250</v>
      </c>
      <c r="K79" s="285"/>
      <c r="L79" s="285" t="s">
        <v>251</v>
      </c>
      <c r="M79" s="285">
        <v>13791093506</v>
      </c>
    </row>
    <row r="80" spans="3:13" ht="25.5">
      <c r="C80" s="287">
        <v>2</v>
      </c>
      <c r="D80" s="10" t="s">
        <v>49</v>
      </c>
      <c r="E80" s="286" t="s">
        <v>24</v>
      </c>
      <c r="F80" s="285" t="s">
        <v>252</v>
      </c>
      <c r="G80" s="284" t="s">
        <v>247</v>
      </c>
      <c r="H80" s="284" t="s">
        <v>248</v>
      </c>
      <c r="I80" s="284" t="s">
        <v>249</v>
      </c>
      <c r="J80" s="284" t="s">
        <v>72</v>
      </c>
      <c r="K80" s="285"/>
      <c r="L80" s="285" t="s">
        <v>251</v>
      </c>
      <c r="M80" s="285">
        <v>13791093506</v>
      </c>
    </row>
    <row r="81" spans="3:13" ht="25.5">
      <c r="C81" s="285">
        <v>3</v>
      </c>
      <c r="D81" s="10" t="s">
        <v>27</v>
      </c>
      <c r="E81" s="286" t="s">
        <v>24</v>
      </c>
      <c r="F81" s="285" t="s">
        <v>252</v>
      </c>
      <c r="G81" s="284" t="s">
        <v>247</v>
      </c>
      <c r="H81" s="284" t="s">
        <v>248</v>
      </c>
      <c r="I81" s="284" t="s">
        <v>249</v>
      </c>
      <c r="J81" s="284" t="s">
        <v>73</v>
      </c>
      <c r="K81" s="285"/>
      <c r="L81" s="285" t="s">
        <v>251</v>
      </c>
      <c r="M81" s="285">
        <v>13791093506</v>
      </c>
    </row>
    <row r="82" spans="3:13" ht="25.5">
      <c r="C82" s="287">
        <v>4</v>
      </c>
      <c r="D82" s="10" t="s">
        <v>32</v>
      </c>
      <c r="E82" s="286" t="s">
        <v>16</v>
      </c>
      <c r="F82" s="285" t="s">
        <v>253</v>
      </c>
      <c r="G82" s="284" t="s">
        <v>247</v>
      </c>
      <c r="H82" s="284" t="s">
        <v>254</v>
      </c>
      <c r="I82" s="285" t="s">
        <v>255</v>
      </c>
      <c r="J82" s="284" t="s">
        <v>74</v>
      </c>
      <c r="K82" s="285"/>
      <c r="L82" s="285" t="s">
        <v>251</v>
      </c>
      <c r="M82" s="285">
        <v>13791093506</v>
      </c>
    </row>
    <row r="83" spans="3:13" ht="25.5">
      <c r="C83" s="285">
        <v>5</v>
      </c>
      <c r="D83" s="10" t="s">
        <v>26</v>
      </c>
      <c r="E83" s="286" t="s">
        <v>16</v>
      </c>
      <c r="F83" s="285" t="s">
        <v>253</v>
      </c>
      <c r="G83" s="284" t="s">
        <v>256</v>
      </c>
      <c r="H83" s="284" t="s">
        <v>254</v>
      </c>
      <c r="I83" s="285" t="s">
        <v>255</v>
      </c>
      <c r="J83" s="284" t="s">
        <v>15</v>
      </c>
      <c r="K83" s="285"/>
      <c r="L83" s="285" t="s">
        <v>251</v>
      </c>
      <c r="M83" s="285">
        <v>13791093506</v>
      </c>
    </row>
    <row r="84" spans="3:13" ht="38.25">
      <c r="C84" s="287">
        <v>6</v>
      </c>
      <c r="D84" s="10" t="s">
        <v>75</v>
      </c>
      <c r="E84" s="286" t="s">
        <v>16</v>
      </c>
      <c r="F84" s="285" t="s">
        <v>253</v>
      </c>
      <c r="G84" s="284" t="s">
        <v>247</v>
      </c>
      <c r="H84" s="284" t="s">
        <v>254</v>
      </c>
      <c r="I84" s="285" t="s">
        <v>255</v>
      </c>
      <c r="J84" s="284" t="s">
        <v>74</v>
      </c>
      <c r="K84" s="285"/>
      <c r="L84" s="285" t="s">
        <v>251</v>
      </c>
      <c r="M84" s="285">
        <v>13791093506</v>
      </c>
    </row>
    <row r="85" spans="3:13" ht="25.5">
      <c r="C85" s="285">
        <v>7</v>
      </c>
      <c r="D85" s="10" t="s">
        <v>69</v>
      </c>
      <c r="E85" s="286" t="s">
        <v>70</v>
      </c>
      <c r="F85" s="285" t="s">
        <v>257</v>
      </c>
      <c r="G85" s="284" t="s">
        <v>247</v>
      </c>
      <c r="H85" s="285" t="s">
        <v>258</v>
      </c>
      <c r="I85" s="284" t="s">
        <v>249</v>
      </c>
      <c r="J85" s="284" t="s">
        <v>76</v>
      </c>
      <c r="K85" s="285"/>
      <c r="L85" s="285" t="s">
        <v>251</v>
      </c>
      <c r="M85" s="285">
        <v>13791093506</v>
      </c>
    </row>
    <row r="86" spans="3:13" ht="14.25">
      <c r="C86" s="287">
        <v>8</v>
      </c>
      <c r="D86" s="10" t="s">
        <v>20</v>
      </c>
      <c r="E86" s="286" t="s">
        <v>21</v>
      </c>
      <c r="F86" s="283" t="s">
        <v>259</v>
      </c>
      <c r="G86" s="284" t="s">
        <v>247</v>
      </c>
      <c r="H86" s="284" t="s">
        <v>248</v>
      </c>
      <c r="I86" s="284" t="s">
        <v>249</v>
      </c>
      <c r="J86" s="288" t="s">
        <v>77</v>
      </c>
      <c r="K86" s="283"/>
      <c r="L86" s="285" t="s">
        <v>251</v>
      </c>
      <c r="M86" s="285">
        <v>13791093506</v>
      </c>
    </row>
    <row r="87" spans="3:13" ht="14.25">
      <c r="C87" s="285">
        <v>9</v>
      </c>
      <c r="D87" s="10" t="s">
        <v>78</v>
      </c>
      <c r="E87" s="286" t="s">
        <v>21</v>
      </c>
      <c r="F87" s="283" t="s">
        <v>260</v>
      </c>
      <c r="G87" s="284" t="s">
        <v>247</v>
      </c>
      <c r="H87" s="284" t="s">
        <v>248</v>
      </c>
      <c r="I87" s="284" t="s">
        <v>249</v>
      </c>
      <c r="J87" s="288" t="s">
        <v>261</v>
      </c>
      <c r="K87" s="283"/>
      <c r="L87" s="285" t="s">
        <v>251</v>
      </c>
      <c r="M87" s="285">
        <v>13791093506</v>
      </c>
    </row>
    <row r="88" spans="3:13" ht="42.75">
      <c r="C88" s="287">
        <v>10</v>
      </c>
      <c r="D88" s="10" t="s">
        <v>47</v>
      </c>
      <c r="E88" s="286" t="s">
        <v>21</v>
      </c>
      <c r="F88" s="289" t="s">
        <v>262</v>
      </c>
      <c r="G88" s="284" t="s">
        <v>256</v>
      </c>
      <c r="H88" s="290" t="s">
        <v>263</v>
      </c>
      <c r="I88" s="285" t="s">
        <v>255</v>
      </c>
      <c r="J88" s="291" t="s">
        <v>79</v>
      </c>
      <c r="K88" s="289"/>
      <c r="L88" s="285" t="s">
        <v>251</v>
      </c>
      <c r="M88" s="285">
        <v>13791093506</v>
      </c>
    </row>
    <row r="89" spans="3:13" ht="25.5">
      <c r="C89" s="285">
        <v>11</v>
      </c>
      <c r="D89" s="9" t="s">
        <v>80</v>
      </c>
      <c r="E89" s="292" t="s">
        <v>24</v>
      </c>
      <c r="F89" s="283" t="s">
        <v>264</v>
      </c>
      <c r="G89" s="284" t="s">
        <v>247</v>
      </c>
      <c r="H89" s="284" t="s">
        <v>248</v>
      </c>
      <c r="I89" s="284" t="s">
        <v>249</v>
      </c>
      <c r="J89" s="288" t="s">
        <v>81</v>
      </c>
      <c r="K89" s="283"/>
      <c r="L89" s="285" t="s">
        <v>251</v>
      </c>
      <c r="M89" s="285">
        <v>13791093506</v>
      </c>
    </row>
  </sheetData>
  <sheetProtection/>
  <mergeCells count="5">
    <mergeCell ref="C3:K3"/>
    <mergeCell ref="J15:J16"/>
    <mergeCell ref="J17:J18"/>
    <mergeCell ref="J20:J21"/>
    <mergeCell ref="C77:M7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6.75390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6.125" style="0" customWidth="1"/>
    <col min="14" max="14" width="7.00390625" style="0" customWidth="1"/>
  </cols>
  <sheetData>
    <row r="1" spans="1:14" ht="40.5" customHeight="1">
      <c r="A1" s="299" t="s">
        <v>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5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01" t="s">
        <v>25</v>
      </c>
      <c r="O2" s="297" t="s">
        <v>61</v>
      </c>
    </row>
    <row r="3" spans="1:15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5" t="s">
        <v>6</v>
      </c>
      <c r="N3" s="302"/>
      <c r="O3" s="298"/>
    </row>
    <row r="4" spans="1:15" ht="50.25" customHeight="1">
      <c r="A4" s="2">
        <v>1</v>
      </c>
      <c r="B4" s="27" t="s">
        <v>26</v>
      </c>
      <c r="C4" s="34" t="s">
        <v>16</v>
      </c>
      <c r="D4" s="6" t="s">
        <v>15</v>
      </c>
      <c r="E4" s="79">
        <v>23.51</v>
      </c>
      <c r="F4" s="51"/>
      <c r="G4" s="80">
        <v>0</v>
      </c>
      <c r="H4" s="80">
        <v>0</v>
      </c>
      <c r="I4" s="81">
        <v>0</v>
      </c>
      <c r="J4" s="82" t="s">
        <v>59</v>
      </c>
      <c r="K4" s="83" t="s">
        <v>60</v>
      </c>
      <c r="L4" s="81">
        <v>35.58</v>
      </c>
      <c r="M4" s="86" t="s">
        <v>63</v>
      </c>
      <c r="N4" s="44"/>
      <c r="O4" s="55"/>
    </row>
    <row r="5" spans="1:15" ht="34.5" customHeight="1">
      <c r="A5" s="4">
        <v>2</v>
      </c>
      <c r="B5" s="28" t="s">
        <v>27</v>
      </c>
      <c r="C5" s="34" t="s">
        <v>24</v>
      </c>
      <c r="D5" s="9" t="s">
        <v>17</v>
      </c>
      <c r="E5" s="79">
        <v>0</v>
      </c>
      <c r="F5" s="80"/>
      <c r="G5" s="80"/>
      <c r="H5" s="90">
        <v>0</v>
      </c>
      <c r="I5" s="53">
        <v>0</v>
      </c>
      <c r="J5" s="88"/>
      <c r="K5" s="81"/>
      <c r="L5" s="53">
        <v>0</v>
      </c>
      <c r="M5" s="60"/>
      <c r="N5" s="44"/>
      <c r="O5" s="55"/>
    </row>
    <row r="6" spans="1:15" ht="28.5" customHeight="1">
      <c r="A6" s="4">
        <v>3</v>
      </c>
      <c r="B6" s="29" t="s">
        <v>28</v>
      </c>
      <c r="C6" s="35" t="s">
        <v>33</v>
      </c>
      <c r="D6" s="29" t="s">
        <v>35</v>
      </c>
      <c r="E6" s="79">
        <v>0</v>
      </c>
      <c r="F6" s="80"/>
      <c r="G6" s="80"/>
      <c r="H6" s="90">
        <v>0</v>
      </c>
      <c r="I6" s="53">
        <v>0</v>
      </c>
      <c r="J6" s="81"/>
      <c r="K6" s="81"/>
      <c r="L6" s="53">
        <v>0</v>
      </c>
      <c r="M6" s="84"/>
      <c r="N6" s="44"/>
      <c r="O6" s="55"/>
    </row>
    <row r="7" spans="1:15" ht="27.75" customHeight="1">
      <c r="A7" s="4">
        <v>4</v>
      </c>
      <c r="B7" s="28" t="s">
        <v>49</v>
      </c>
      <c r="C7" s="34" t="s">
        <v>23</v>
      </c>
      <c r="D7" s="9" t="s">
        <v>18</v>
      </c>
      <c r="E7" s="79">
        <v>0</v>
      </c>
      <c r="F7" s="80"/>
      <c r="G7" s="80"/>
      <c r="H7" s="90">
        <v>0</v>
      </c>
      <c r="I7" s="53">
        <v>0</v>
      </c>
      <c r="J7" s="81"/>
      <c r="K7" s="81"/>
      <c r="L7" s="53">
        <v>0</v>
      </c>
      <c r="M7" s="84"/>
      <c r="N7" s="44"/>
      <c r="O7" s="55"/>
    </row>
    <row r="8" spans="1:15" ht="57.75" customHeight="1">
      <c r="A8" s="4">
        <v>5</v>
      </c>
      <c r="B8" s="30" t="s">
        <v>29</v>
      </c>
      <c r="C8" s="34" t="s">
        <v>23</v>
      </c>
      <c r="D8" s="9" t="s">
        <v>19</v>
      </c>
      <c r="E8" s="87">
        <v>0</v>
      </c>
      <c r="F8" s="80"/>
      <c r="G8" s="80"/>
      <c r="H8" s="79">
        <v>0</v>
      </c>
      <c r="I8" s="79">
        <v>0</v>
      </c>
      <c r="J8" s="91"/>
      <c r="K8" s="92"/>
      <c r="L8" s="92">
        <v>0</v>
      </c>
      <c r="M8" s="59"/>
      <c r="N8" s="44"/>
      <c r="O8" s="55"/>
    </row>
    <row r="9" spans="1:15" ht="27.75" customHeight="1">
      <c r="A9" s="4">
        <v>6</v>
      </c>
      <c r="B9" s="31" t="s">
        <v>30</v>
      </c>
      <c r="C9" s="35" t="s">
        <v>23</v>
      </c>
      <c r="D9" s="35" t="s">
        <v>36</v>
      </c>
      <c r="E9" s="79">
        <v>0</v>
      </c>
      <c r="F9" s="80"/>
      <c r="G9" s="53"/>
      <c r="H9" s="80">
        <v>0</v>
      </c>
      <c r="I9" s="53">
        <v>0</v>
      </c>
      <c r="J9" s="81"/>
      <c r="K9" s="81"/>
      <c r="L9" s="53">
        <v>0</v>
      </c>
      <c r="M9" s="84"/>
      <c r="N9" s="44"/>
      <c r="O9" s="55"/>
    </row>
    <row r="10" spans="1:15" ht="26.25" customHeight="1">
      <c r="A10" s="4">
        <v>7</v>
      </c>
      <c r="B10" s="32" t="s">
        <v>31</v>
      </c>
      <c r="C10" s="34" t="s">
        <v>23</v>
      </c>
      <c r="D10" s="36" t="s">
        <v>37</v>
      </c>
      <c r="E10" s="79">
        <v>0</v>
      </c>
      <c r="F10" s="80"/>
      <c r="G10" s="53"/>
      <c r="H10" s="80">
        <v>0</v>
      </c>
      <c r="I10" s="53">
        <v>0</v>
      </c>
      <c r="J10" s="81"/>
      <c r="K10" s="81"/>
      <c r="L10" s="53">
        <v>0</v>
      </c>
      <c r="M10" s="84"/>
      <c r="N10" s="44"/>
      <c r="O10" s="55"/>
    </row>
    <row r="11" spans="1:15" ht="36.75" customHeight="1">
      <c r="A11" s="4">
        <v>8</v>
      </c>
      <c r="B11" s="33" t="s">
        <v>32</v>
      </c>
      <c r="C11" s="34" t="s">
        <v>34</v>
      </c>
      <c r="D11" s="9" t="s">
        <v>22</v>
      </c>
      <c r="E11" s="79">
        <v>0</v>
      </c>
      <c r="F11" s="79"/>
      <c r="G11" s="79"/>
      <c r="H11" s="79">
        <v>0</v>
      </c>
      <c r="I11" s="79">
        <v>0.039</v>
      </c>
      <c r="J11" s="88"/>
      <c r="K11" s="81"/>
      <c r="L11" s="53">
        <v>0</v>
      </c>
      <c r="M11" s="60"/>
      <c r="N11" s="43"/>
      <c r="O11" s="55"/>
    </row>
    <row r="12" spans="1:15" ht="32.25" customHeight="1">
      <c r="A12" s="46">
        <v>9</v>
      </c>
      <c r="B12" s="47" t="s">
        <v>20</v>
      </c>
      <c r="C12" s="48" t="s">
        <v>21</v>
      </c>
      <c r="D12" s="48" t="s">
        <v>38</v>
      </c>
      <c r="E12" s="79">
        <v>0</v>
      </c>
      <c r="F12" s="79"/>
      <c r="G12" s="79"/>
      <c r="H12" s="79">
        <v>0</v>
      </c>
      <c r="I12" s="79">
        <v>0</v>
      </c>
      <c r="J12" s="81"/>
      <c r="K12" s="80"/>
      <c r="L12" s="53">
        <v>0</v>
      </c>
      <c r="M12" s="54"/>
      <c r="N12" s="49"/>
      <c r="O12" s="56"/>
    </row>
    <row r="13" spans="1:15" s="68" customFormat="1" ht="34.5" customHeight="1">
      <c r="A13" s="61">
        <v>10</v>
      </c>
      <c r="B13" s="62" t="s">
        <v>57</v>
      </c>
      <c r="C13" s="63" t="s">
        <v>16</v>
      </c>
      <c r="D13" s="64" t="s">
        <v>58</v>
      </c>
      <c r="E13" s="87">
        <v>0</v>
      </c>
      <c r="F13" s="80"/>
      <c r="G13" s="80"/>
      <c r="H13" s="79">
        <v>0</v>
      </c>
      <c r="I13" s="79">
        <v>3.131000000000003</v>
      </c>
      <c r="J13" s="81"/>
      <c r="K13" s="80"/>
      <c r="L13" s="81">
        <v>0</v>
      </c>
      <c r="M13" s="65"/>
      <c r="N13" s="66"/>
      <c r="O13" s="67"/>
    </row>
    <row r="14" spans="1:15" ht="14.25">
      <c r="A14" s="2">
        <v>11</v>
      </c>
      <c r="B14" s="31" t="s">
        <v>39</v>
      </c>
      <c r="C14" s="31" t="s">
        <v>21</v>
      </c>
      <c r="D14" s="31" t="s">
        <v>40</v>
      </c>
      <c r="E14" s="80">
        <v>0</v>
      </c>
      <c r="F14" s="80"/>
      <c r="G14" s="80"/>
      <c r="H14" s="80">
        <v>0</v>
      </c>
      <c r="I14" s="80">
        <v>0</v>
      </c>
      <c r="J14" s="80"/>
      <c r="K14" s="80"/>
      <c r="L14" s="80">
        <v>0</v>
      </c>
      <c r="M14" s="85"/>
      <c r="N14" s="44"/>
      <c r="O14" s="55"/>
    </row>
    <row r="15" spans="1:15" ht="25.5">
      <c r="A15" s="2">
        <v>12</v>
      </c>
      <c r="B15" s="31" t="s">
        <v>41</v>
      </c>
      <c r="C15" s="31" t="s">
        <v>21</v>
      </c>
      <c r="D15" s="31" t="s">
        <v>42</v>
      </c>
      <c r="E15" s="80">
        <v>0</v>
      </c>
      <c r="F15" s="80"/>
      <c r="G15" s="80"/>
      <c r="H15" s="80">
        <v>0</v>
      </c>
      <c r="I15" s="81">
        <v>0</v>
      </c>
      <c r="J15" s="80"/>
      <c r="K15" s="80"/>
      <c r="L15" s="80">
        <v>0</v>
      </c>
      <c r="M15" s="85"/>
      <c r="N15" s="44"/>
      <c r="O15" s="55"/>
    </row>
    <row r="16" spans="1:15" ht="25.5">
      <c r="A16" s="2">
        <v>13</v>
      </c>
      <c r="B16" s="31" t="s">
        <v>43</v>
      </c>
      <c r="C16" s="31" t="s">
        <v>21</v>
      </c>
      <c r="D16" s="31" t="s">
        <v>44</v>
      </c>
      <c r="E16" s="80">
        <v>0</v>
      </c>
      <c r="F16" s="80"/>
      <c r="G16" s="80"/>
      <c r="H16" s="80">
        <v>0</v>
      </c>
      <c r="I16" s="81">
        <v>0</v>
      </c>
      <c r="J16" s="80"/>
      <c r="K16" s="80"/>
      <c r="L16" s="80">
        <v>0</v>
      </c>
      <c r="M16" s="85"/>
      <c r="N16" s="44"/>
      <c r="O16" s="55"/>
    </row>
    <row r="17" spans="1:15" ht="14.25">
      <c r="A17" s="2">
        <v>14</v>
      </c>
      <c r="B17" s="31" t="s">
        <v>45</v>
      </c>
      <c r="C17" s="31" t="s">
        <v>21</v>
      </c>
      <c r="D17" s="31" t="s">
        <v>46</v>
      </c>
      <c r="E17" s="80">
        <v>0</v>
      </c>
      <c r="F17" s="80"/>
      <c r="G17" s="80"/>
      <c r="H17" s="80">
        <v>0</v>
      </c>
      <c r="I17" s="81">
        <v>0</v>
      </c>
      <c r="J17" s="80"/>
      <c r="K17" s="80"/>
      <c r="L17" s="80">
        <v>0</v>
      </c>
      <c r="M17" s="85"/>
      <c r="N17" s="44"/>
      <c r="O17" s="55"/>
    </row>
    <row r="18" spans="1:15" ht="45.75" customHeight="1">
      <c r="A18" s="2">
        <v>15</v>
      </c>
      <c r="B18" s="58" t="s">
        <v>47</v>
      </c>
      <c r="C18" s="58" t="s">
        <v>21</v>
      </c>
      <c r="D18" s="58" t="s">
        <v>48</v>
      </c>
      <c r="E18" s="89">
        <v>0</v>
      </c>
      <c r="F18" s="80"/>
      <c r="G18" s="89"/>
      <c r="H18" s="89">
        <v>0</v>
      </c>
      <c r="I18" s="89">
        <v>0.05200000000000002</v>
      </c>
      <c r="J18" s="88"/>
      <c r="K18" s="88"/>
      <c r="L18" s="80">
        <v>0</v>
      </c>
      <c r="M18" s="65"/>
      <c r="N18" s="44"/>
      <c r="O18" s="55"/>
    </row>
    <row r="19" spans="1:15" ht="14.25">
      <c r="A19" s="4"/>
      <c r="B19" s="8"/>
      <c r="C19" s="1"/>
      <c r="D19" s="9"/>
      <c r="E19" s="7"/>
      <c r="F19" s="2"/>
      <c r="G19" s="2"/>
      <c r="H19" s="4"/>
      <c r="I19" s="10"/>
      <c r="J19" s="7"/>
      <c r="K19" s="2"/>
      <c r="L19" s="2"/>
      <c r="M19" s="2"/>
      <c r="N19" s="3"/>
      <c r="O19" s="55"/>
    </row>
    <row r="20" spans="1:14" ht="14.25">
      <c r="A20" s="11"/>
      <c r="B20" s="12"/>
      <c r="C20" s="12"/>
      <c r="D20" s="12"/>
      <c r="E20" s="13"/>
      <c r="F20" s="13"/>
      <c r="G20" s="13"/>
      <c r="H20" s="13"/>
      <c r="I20" s="13"/>
      <c r="J20" s="11"/>
      <c r="K20" s="11"/>
      <c r="L20" s="11"/>
      <c r="M20" s="11"/>
      <c r="N20" s="14"/>
    </row>
    <row r="21" spans="1:14" ht="14.25">
      <c r="A21" s="11"/>
      <c r="B21" s="12"/>
      <c r="C21" s="15"/>
      <c r="D21" s="16"/>
      <c r="E21" s="15"/>
      <c r="F21" s="11"/>
      <c r="G21" s="11"/>
      <c r="H21" s="11"/>
      <c r="I21" s="16"/>
      <c r="J21" s="11"/>
      <c r="K21" s="11"/>
      <c r="L21" s="11"/>
      <c r="M21" s="11"/>
      <c r="N21" s="11"/>
    </row>
    <row r="22" spans="1:15" s="24" customFormat="1" ht="14.25">
      <c r="A22" s="18"/>
      <c r="B22" s="12"/>
      <c r="C22" s="16"/>
      <c r="D22" s="16"/>
      <c r="E22" s="16"/>
      <c r="G22" s="18"/>
      <c r="H22" s="18"/>
      <c r="I22" s="16"/>
      <c r="J22" s="18"/>
      <c r="K22" s="18"/>
      <c r="L22" s="18"/>
      <c r="M22"/>
      <c r="N22"/>
      <c r="O22"/>
    </row>
    <row r="23" spans="1:12" ht="14.25">
      <c r="A23" s="11"/>
      <c r="B23" s="16"/>
      <c r="C23" s="15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0.25">
      <c r="A24" s="11"/>
      <c r="B24" s="37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11"/>
      <c r="B25" s="38"/>
      <c r="C25" s="15"/>
      <c r="D25" s="11"/>
      <c r="E25" s="17"/>
      <c r="F25" s="11"/>
      <c r="G25" s="11"/>
      <c r="H25" s="11"/>
      <c r="I25" s="17"/>
      <c r="J25" s="18"/>
      <c r="K25" s="18"/>
      <c r="L25" s="11"/>
    </row>
    <row r="26" spans="1:12" ht="14.25">
      <c r="A26" s="19"/>
      <c r="B26" s="38"/>
      <c r="C26" s="11"/>
      <c r="D26" s="25"/>
      <c r="E26" s="21"/>
      <c r="F26" s="22"/>
      <c r="G26" s="22"/>
      <c r="H26" s="22"/>
      <c r="I26" s="21"/>
      <c r="J26" s="22"/>
      <c r="K26" s="22"/>
      <c r="L26" s="22"/>
    </row>
    <row r="27" spans="1:12" ht="14.25">
      <c r="A27" s="19"/>
      <c r="B27" s="39" t="s">
        <v>51</v>
      </c>
      <c r="C27" s="11"/>
      <c r="D27" s="25"/>
      <c r="E27" s="23"/>
      <c r="F27" s="20"/>
      <c r="G27" s="20"/>
      <c r="H27" s="20"/>
      <c r="I27" s="23"/>
      <c r="J27" s="20"/>
      <c r="K27" s="20"/>
      <c r="L27" s="20"/>
    </row>
    <row r="28" spans="1:12" ht="14.25">
      <c r="A28" s="19"/>
      <c r="B28" s="39" t="s">
        <v>52</v>
      </c>
      <c r="C28" s="11"/>
      <c r="D28" s="25"/>
      <c r="E28" s="23"/>
      <c r="F28" s="20"/>
      <c r="G28" s="20"/>
      <c r="H28" s="20"/>
      <c r="I28" s="23"/>
      <c r="J28" s="20"/>
      <c r="K28" s="20"/>
      <c r="L28" s="20"/>
    </row>
    <row r="29" spans="1:14" ht="14.25">
      <c r="A29" s="19"/>
      <c r="B29" s="39" t="s">
        <v>53</v>
      </c>
      <c r="C29" s="11"/>
      <c r="D29" s="25"/>
      <c r="E29" s="23"/>
      <c r="F29" s="20"/>
      <c r="G29" s="20"/>
      <c r="H29" s="20"/>
      <c r="I29" s="23"/>
      <c r="J29" s="20"/>
      <c r="K29" s="20"/>
      <c r="L29" s="20"/>
      <c r="M29" s="20"/>
      <c r="N29" s="19"/>
    </row>
    <row r="30" spans="1:14" ht="14.25">
      <c r="A30" s="19"/>
      <c r="B30" s="39" t="s">
        <v>54</v>
      </c>
      <c r="C30" s="11"/>
      <c r="D30" s="25"/>
      <c r="E30" s="23"/>
      <c r="F30" s="20"/>
      <c r="G30" s="20"/>
      <c r="H30" s="20"/>
      <c r="I30" s="23"/>
      <c r="J30" s="20"/>
      <c r="K30" s="20"/>
      <c r="L30" s="20"/>
      <c r="M30" s="20"/>
      <c r="N30" s="19"/>
    </row>
    <row r="31" spans="1:14" ht="14.25">
      <c r="A31" s="19"/>
      <c r="B31" s="39" t="s">
        <v>55</v>
      </c>
      <c r="C31" s="11"/>
      <c r="D31" s="25"/>
      <c r="E31" s="23"/>
      <c r="F31" s="20"/>
      <c r="G31" s="20"/>
      <c r="H31" s="20"/>
      <c r="I31" s="23"/>
      <c r="J31" s="20"/>
      <c r="K31" s="20"/>
      <c r="L31" s="20"/>
      <c r="M31" s="20"/>
      <c r="N31" s="19"/>
    </row>
    <row r="32" spans="1:14" ht="14.25">
      <c r="A32" s="19"/>
      <c r="B32" s="39" t="s">
        <v>56</v>
      </c>
      <c r="C32" s="11"/>
      <c r="D32" s="25"/>
      <c r="E32" s="23"/>
      <c r="F32" s="20"/>
      <c r="G32" s="20"/>
      <c r="H32" s="20"/>
      <c r="I32" s="23"/>
      <c r="J32" s="20"/>
      <c r="K32" s="20"/>
      <c r="L32" s="20"/>
      <c r="M32" s="20"/>
      <c r="N32" s="19"/>
    </row>
    <row r="33" spans="1:14" ht="14.25">
      <c r="A33" s="19"/>
      <c r="B33" s="40"/>
      <c r="C33" s="11"/>
      <c r="D33" s="14"/>
      <c r="E33" s="23"/>
      <c r="F33" s="20"/>
      <c r="G33" s="20"/>
      <c r="H33" s="20"/>
      <c r="I33" s="23"/>
      <c r="J33" s="20"/>
      <c r="K33" s="20"/>
      <c r="L33" s="20"/>
      <c r="M33" s="20"/>
      <c r="N33" s="19"/>
    </row>
    <row r="34" spans="1:14" ht="14.25">
      <c r="A34" s="19"/>
      <c r="B34" s="41"/>
      <c r="D34" s="20"/>
      <c r="E34" s="23"/>
      <c r="F34" s="20"/>
      <c r="G34" s="20"/>
      <c r="H34" s="20"/>
      <c r="I34" s="23"/>
      <c r="J34" s="20"/>
      <c r="K34" s="20"/>
      <c r="L34" s="20"/>
      <c r="M34" s="20"/>
      <c r="N34" s="19"/>
    </row>
    <row r="35" spans="2:14" ht="33.75">
      <c r="B35" s="42"/>
      <c r="C35" s="11"/>
      <c r="D35" s="25"/>
      <c r="N35" s="26"/>
    </row>
    <row r="36" spans="4:14" ht="14.25">
      <c r="D36" s="25"/>
      <c r="N36" s="26"/>
    </row>
    <row r="37" spans="4:14" ht="14.25">
      <c r="D37" s="25"/>
      <c r="N37" s="26"/>
    </row>
    <row r="38" spans="4:14" ht="14.25">
      <c r="D38" s="25"/>
      <c r="N38" s="26"/>
    </row>
    <row r="39" spans="4:14" ht="14.25">
      <c r="D39" s="25"/>
      <c r="N39" s="26"/>
    </row>
    <row r="40" spans="4:14" ht="14.25">
      <c r="D40" s="25"/>
      <c r="N40" s="26"/>
    </row>
    <row r="41" spans="4:14" ht="14.25">
      <c r="D41" s="25"/>
      <c r="N41" s="26"/>
    </row>
    <row r="42" ht="14.25">
      <c r="D42" s="25"/>
    </row>
    <row r="43" ht="14.25">
      <c r="D43" s="25"/>
    </row>
    <row r="44" ht="14.25">
      <c r="D44" s="25"/>
    </row>
    <row r="45" ht="14.25">
      <c r="D45" s="25"/>
    </row>
    <row r="46" ht="14.25">
      <c r="C46" s="11"/>
    </row>
  </sheetData>
  <sheetProtection/>
  <mergeCells count="10">
    <mergeCell ref="O2:O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8" sqref="N18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6.75390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6.125" style="0" customWidth="1"/>
    <col min="14" max="14" width="7.00390625" style="0" customWidth="1"/>
  </cols>
  <sheetData>
    <row r="1" spans="1:14" ht="40.5" customHeight="1">
      <c r="A1" s="300" t="s">
        <v>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5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01" t="s">
        <v>25</v>
      </c>
      <c r="O2" s="297" t="s">
        <v>61</v>
      </c>
    </row>
    <row r="3" spans="1:15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5" t="s">
        <v>6</v>
      </c>
      <c r="N3" s="302"/>
      <c r="O3" s="298"/>
    </row>
    <row r="4" spans="1:15" ht="50.25" customHeight="1">
      <c r="A4" s="2">
        <v>1</v>
      </c>
      <c r="B4" s="27" t="s">
        <v>26</v>
      </c>
      <c r="C4" s="34" t="s">
        <v>16</v>
      </c>
      <c r="D4" s="6" t="s">
        <v>15</v>
      </c>
      <c r="E4" s="69">
        <v>17.94</v>
      </c>
      <c r="F4" s="51"/>
      <c r="G4" s="70">
        <v>0</v>
      </c>
      <c r="H4" s="70">
        <v>0</v>
      </c>
      <c r="I4" s="71">
        <v>0</v>
      </c>
      <c r="J4" s="52" t="s">
        <v>59</v>
      </c>
      <c r="K4" s="57" t="s">
        <v>60</v>
      </c>
      <c r="L4" s="71">
        <v>17.94</v>
      </c>
      <c r="M4" s="93" t="s">
        <v>65</v>
      </c>
      <c r="N4" s="44"/>
      <c r="O4" s="55"/>
    </row>
    <row r="5" spans="1:15" ht="34.5" customHeight="1">
      <c r="A5" s="4">
        <v>2</v>
      </c>
      <c r="B5" s="28" t="s">
        <v>27</v>
      </c>
      <c r="C5" s="34" t="s">
        <v>24</v>
      </c>
      <c r="D5" s="9" t="s">
        <v>17</v>
      </c>
      <c r="E5" s="69">
        <v>0</v>
      </c>
      <c r="F5" s="70"/>
      <c r="G5" s="70"/>
      <c r="H5" s="72">
        <v>0</v>
      </c>
      <c r="I5" s="50">
        <v>0</v>
      </c>
      <c r="J5" s="73"/>
      <c r="K5" s="71"/>
      <c r="L5" s="50">
        <v>0</v>
      </c>
      <c r="M5" s="60"/>
      <c r="N5" s="44"/>
      <c r="O5" s="55"/>
    </row>
    <row r="6" spans="1:15" ht="28.5" customHeight="1">
      <c r="A6" s="4">
        <v>3</v>
      </c>
      <c r="B6" s="29" t="s">
        <v>28</v>
      </c>
      <c r="C6" s="35" t="s">
        <v>33</v>
      </c>
      <c r="D6" s="29" t="s">
        <v>35</v>
      </c>
      <c r="E6" s="97">
        <v>0</v>
      </c>
      <c r="F6" s="98"/>
      <c r="G6" s="98"/>
      <c r="H6" s="99">
        <v>0</v>
      </c>
      <c r="I6" s="50">
        <v>0</v>
      </c>
      <c r="J6" s="94"/>
      <c r="K6" s="94"/>
      <c r="L6" s="50">
        <v>0</v>
      </c>
      <c r="M6" s="84"/>
      <c r="N6" s="44"/>
      <c r="O6" s="55"/>
    </row>
    <row r="7" spans="1:15" ht="53.25" customHeight="1">
      <c r="A7" s="4">
        <v>4</v>
      </c>
      <c r="B7" s="30" t="s">
        <v>49</v>
      </c>
      <c r="C7" s="34" t="s">
        <v>23</v>
      </c>
      <c r="D7" s="9" t="s">
        <v>18</v>
      </c>
      <c r="E7" s="69">
        <v>124.5</v>
      </c>
      <c r="F7" s="80"/>
      <c r="G7" s="80"/>
      <c r="H7" s="72">
        <v>0</v>
      </c>
      <c r="I7" s="50">
        <v>0</v>
      </c>
      <c r="J7" s="95" t="s">
        <v>66</v>
      </c>
      <c r="K7" s="94" t="s">
        <v>67</v>
      </c>
      <c r="L7" s="50">
        <v>124.5</v>
      </c>
      <c r="M7" s="96" t="s">
        <v>68</v>
      </c>
      <c r="N7" s="44"/>
      <c r="O7" s="55"/>
    </row>
    <row r="8" spans="1:15" ht="57.75" customHeight="1">
      <c r="A8" s="4">
        <v>5</v>
      </c>
      <c r="B8" s="30" t="s">
        <v>29</v>
      </c>
      <c r="C8" s="34" t="s">
        <v>23</v>
      </c>
      <c r="D8" s="9" t="s">
        <v>19</v>
      </c>
      <c r="E8" s="74">
        <v>0</v>
      </c>
      <c r="F8" s="70"/>
      <c r="G8" s="70"/>
      <c r="H8" s="69">
        <v>0</v>
      </c>
      <c r="I8" s="69">
        <v>0</v>
      </c>
      <c r="J8" s="75"/>
      <c r="K8" s="76"/>
      <c r="L8" s="76">
        <v>0</v>
      </c>
      <c r="M8" s="59"/>
      <c r="N8" s="44"/>
      <c r="O8" s="55"/>
    </row>
    <row r="9" spans="1:15" ht="27.75" customHeight="1">
      <c r="A9" s="4">
        <v>6</v>
      </c>
      <c r="B9" s="31" t="s">
        <v>30</v>
      </c>
      <c r="C9" s="35" t="s">
        <v>23</v>
      </c>
      <c r="D9" s="35" t="s">
        <v>36</v>
      </c>
      <c r="E9" s="97">
        <v>0</v>
      </c>
      <c r="F9" s="98"/>
      <c r="G9" s="50"/>
      <c r="H9" s="98">
        <v>0</v>
      </c>
      <c r="I9" s="50">
        <v>0</v>
      </c>
      <c r="J9" s="94"/>
      <c r="K9" s="94"/>
      <c r="L9" s="50">
        <v>0</v>
      </c>
      <c r="M9" s="84"/>
      <c r="N9" s="44"/>
      <c r="O9" s="55"/>
    </row>
    <row r="10" spans="1:15" ht="26.25" customHeight="1">
      <c r="A10" s="4">
        <v>7</v>
      </c>
      <c r="B10" s="32" t="s">
        <v>31</v>
      </c>
      <c r="C10" s="34" t="s">
        <v>23</v>
      </c>
      <c r="D10" s="36" t="s">
        <v>37</v>
      </c>
      <c r="E10" s="97">
        <v>0</v>
      </c>
      <c r="F10" s="98"/>
      <c r="G10" s="50"/>
      <c r="H10" s="98">
        <v>0</v>
      </c>
      <c r="I10" s="50">
        <v>0</v>
      </c>
      <c r="J10" s="94"/>
      <c r="K10" s="94"/>
      <c r="L10" s="50">
        <v>0</v>
      </c>
      <c r="M10" s="84"/>
      <c r="N10" s="44"/>
      <c r="O10" s="55"/>
    </row>
    <row r="11" spans="1:15" ht="36.75" customHeight="1">
      <c r="A11" s="4">
        <v>8</v>
      </c>
      <c r="B11" s="33" t="s">
        <v>32</v>
      </c>
      <c r="C11" s="34" t="s">
        <v>34</v>
      </c>
      <c r="D11" s="9" t="s">
        <v>22</v>
      </c>
      <c r="E11" s="69">
        <v>0</v>
      </c>
      <c r="F11" s="69"/>
      <c r="G11" s="69"/>
      <c r="H11" s="69">
        <v>0</v>
      </c>
      <c r="I11" s="69">
        <v>0.039</v>
      </c>
      <c r="J11" s="73"/>
      <c r="K11" s="71"/>
      <c r="L11" s="50">
        <v>0</v>
      </c>
      <c r="M11" s="60"/>
      <c r="N11" s="43"/>
      <c r="O11" s="55"/>
    </row>
    <row r="12" spans="1:15" ht="32.25" customHeight="1">
      <c r="A12" s="46">
        <v>9</v>
      </c>
      <c r="B12" s="47" t="s">
        <v>20</v>
      </c>
      <c r="C12" s="48" t="s">
        <v>21</v>
      </c>
      <c r="D12" s="48" t="s">
        <v>38</v>
      </c>
      <c r="E12" s="69">
        <v>0</v>
      </c>
      <c r="F12" s="69"/>
      <c r="G12" s="69"/>
      <c r="H12" s="69">
        <v>0</v>
      </c>
      <c r="I12" s="69">
        <v>0</v>
      </c>
      <c r="J12" s="71"/>
      <c r="K12" s="70"/>
      <c r="L12" s="50">
        <v>0</v>
      </c>
      <c r="M12" s="54"/>
      <c r="N12" s="49"/>
      <c r="O12" s="56"/>
    </row>
    <row r="13" spans="1:15" s="68" customFormat="1" ht="34.5" customHeight="1">
      <c r="A13" s="61">
        <v>10</v>
      </c>
      <c r="B13" s="62" t="s">
        <v>57</v>
      </c>
      <c r="C13" s="63" t="s">
        <v>16</v>
      </c>
      <c r="D13" s="64" t="s">
        <v>58</v>
      </c>
      <c r="E13" s="74">
        <v>1.186</v>
      </c>
      <c r="F13" s="80"/>
      <c r="G13" s="80"/>
      <c r="H13" s="69">
        <v>1.186</v>
      </c>
      <c r="I13" s="69">
        <v>4.317000000000003</v>
      </c>
      <c r="J13" s="81"/>
      <c r="K13" s="80"/>
      <c r="L13" s="71">
        <v>0</v>
      </c>
      <c r="M13" s="65"/>
      <c r="N13" s="66"/>
      <c r="O13" s="67"/>
    </row>
    <row r="14" spans="1:15" ht="14.25">
      <c r="A14" s="2">
        <v>11</v>
      </c>
      <c r="B14" s="31" t="s">
        <v>39</v>
      </c>
      <c r="C14" s="31" t="s">
        <v>21</v>
      </c>
      <c r="D14" s="31" t="s">
        <v>40</v>
      </c>
      <c r="E14" s="98">
        <v>0</v>
      </c>
      <c r="F14" s="98"/>
      <c r="G14" s="98"/>
      <c r="H14" s="98">
        <v>0</v>
      </c>
      <c r="I14" s="98">
        <v>0</v>
      </c>
      <c r="J14" s="98"/>
      <c r="K14" s="98"/>
      <c r="L14" s="98">
        <v>0</v>
      </c>
      <c r="M14" s="85"/>
      <c r="N14" s="44"/>
      <c r="O14" s="55"/>
    </row>
    <row r="15" spans="1:15" ht="25.5">
      <c r="A15" s="2">
        <v>12</v>
      </c>
      <c r="B15" s="31" t="s">
        <v>41</v>
      </c>
      <c r="C15" s="31" t="s">
        <v>21</v>
      </c>
      <c r="D15" s="31" t="s">
        <v>42</v>
      </c>
      <c r="E15" s="98">
        <v>0</v>
      </c>
      <c r="F15" s="98"/>
      <c r="G15" s="98"/>
      <c r="H15" s="98">
        <v>0</v>
      </c>
      <c r="I15" s="94">
        <v>0</v>
      </c>
      <c r="J15" s="98"/>
      <c r="K15" s="98"/>
      <c r="L15" s="98">
        <v>0</v>
      </c>
      <c r="M15" s="85"/>
      <c r="N15" s="44"/>
      <c r="O15" s="55"/>
    </row>
    <row r="16" spans="1:15" ht="25.5">
      <c r="A16" s="2">
        <v>13</v>
      </c>
      <c r="B16" s="31" t="s">
        <v>43</v>
      </c>
      <c r="C16" s="31" t="s">
        <v>21</v>
      </c>
      <c r="D16" s="31" t="s">
        <v>44</v>
      </c>
      <c r="E16" s="98">
        <v>0</v>
      </c>
      <c r="F16" s="98"/>
      <c r="G16" s="98"/>
      <c r="H16" s="98">
        <v>0</v>
      </c>
      <c r="I16" s="94">
        <v>0</v>
      </c>
      <c r="J16" s="98"/>
      <c r="K16" s="98"/>
      <c r="L16" s="98">
        <v>0</v>
      </c>
      <c r="M16" s="85"/>
      <c r="N16" s="44"/>
      <c r="O16" s="55"/>
    </row>
    <row r="17" spans="1:15" ht="14.25">
      <c r="A17" s="2">
        <v>14</v>
      </c>
      <c r="B17" s="31" t="s">
        <v>45</v>
      </c>
      <c r="C17" s="31" t="s">
        <v>21</v>
      </c>
      <c r="D17" s="31" t="s">
        <v>46</v>
      </c>
      <c r="E17" s="98">
        <v>0</v>
      </c>
      <c r="F17" s="98"/>
      <c r="G17" s="98"/>
      <c r="H17" s="98">
        <v>0</v>
      </c>
      <c r="I17" s="94">
        <v>0</v>
      </c>
      <c r="J17" s="98"/>
      <c r="K17" s="98"/>
      <c r="L17" s="98">
        <v>0</v>
      </c>
      <c r="M17" s="85"/>
      <c r="N17" s="44"/>
      <c r="O17" s="55"/>
    </row>
    <row r="18" spans="1:15" ht="45.75" customHeight="1">
      <c r="A18" s="2">
        <v>15</v>
      </c>
      <c r="B18" s="58" t="s">
        <v>47</v>
      </c>
      <c r="C18" s="58" t="s">
        <v>21</v>
      </c>
      <c r="D18" s="58" t="s">
        <v>48</v>
      </c>
      <c r="E18" s="77">
        <v>0.003</v>
      </c>
      <c r="F18" s="80"/>
      <c r="G18" s="89"/>
      <c r="H18" s="77">
        <v>0.003</v>
      </c>
      <c r="I18" s="77">
        <v>0.05500000000000002</v>
      </c>
      <c r="J18" s="88"/>
      <c r="K18" s="88"/>
      <c r="L18" s="70">
        <v>0</v>
      </c>
      <c r="M18" s="65"/>
      <c r="N18" s="44"/>
      <c r="O18" s="55"/>
    </row>
    <row r="19" spans="1:15" ht="14.25">
      <c r="A19" s="4"/>
      <c r="B19" s="8"/>
      <c r="C19" s="1"/>
      <c r="D19" s="9"/>
      <c r="E19" s="7"/>
      <c r="F19" s="2"/>
      <c r="G19" s="2"/>
      <c r="H19" s="4"/>
      <c r="I19" s="10"/>
      <c r="J19" s="7"/>
      <c r="K19" s="2"/>
      <c r="L19" s="2"/>
      <c r="M19" s="2"/>
      <c r="N19" s="3"/>
      <c r="O19" s="55"/>
    </row>
    <row r="20" spans="1:14" ht="14.25">
      <c r="A20" s="11"/>
      <c r="B20" s="12"/>
      <c r="C20" s="12"/>
      <c r="D20" s="12"/>
      <c r="E20" s="13"/>
      <c r="F20" s="13"/>
      <c r="G20" s="13"/>
      <c r="H20" s="13"/>
      <c r="I20" s="13"/>
      <c r="J20" s="11"/>
      <c r="K20" s="11"/>
      <c r="L20" s="11"/>
      <c r="M20" s="11"/>
      <c r="N20" s="14"/>
    </row>
    <row r="21" spans="1:14" ht="14.25">
      <c r="A21" s="11"/>
      <c r="B21" s="12"/>
      <c r="C21" s="15"/>
      <c r="D21" s="16"/>
      <c r="E21" s="15"/>
      <c r="F21" s="11"/>
      <c r="G21" s="11"/>
      <c r="H21" s="11"/>
      <c r="I21" s="16"/>
      <c r="J21" s="11"/>
      <c r="K21" s="11"/>
      <c r="L21" s="11"/>
      <c r="M21" s="11"/>
      <c r="N21" s="11"/>
    </row>
    <row r="22" spans="1:15" s="24" customFormat="1" ht="14.25">
      <c r="A22" s="18"/>
      <c r="B22" s="12"/>
      <c r="C22" s="16"/>
      <c r="D22" s="16"/>
      <c r="E22" s="16"/>
      <c r="G22" s="18"/>
      <c r="H22" s="18"/>
      <c r="I22" s="16"/>
      <c r="J22" s="18"/>
      <c r="K22" s="18"/>
      <c r="L22" s="18"/>
      <c r="M22"/>
      <c r="N22"/>
      <c r="O22"/>
    </row>
    <row r="23" spans="1:12" ht="14.25">
      <c r="A23" s="11"/>
      <c r="B23" s="16"/>
      <c r="C23" s="15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0.25">
      <c r="A24" s="11"/>
      <c r="B24" s="37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11"/>
      <c r="B25" s="38"/>
      <c r="C25" s="15"/>
      <c r="D25" s="11"/>
      <c r="E25" s="17"/>
      <c r="F25" s="11"/>
      <c r="G25" s="11"/>
      <c r="H25" s="11"/>
      <c r="I25" s="17"/>
      <c r="J25" s="18"/>
      <c r="K25" s="18"/>
      <c r="L25" s="11"/>
    </row>
    <row r="26" spans="1:12" ht="14.25">
      <c r="A26" s="19"/>
      <c r="B26" s="38"/>
      <c r="C26" s="11"/>
      <c r="D26" s="25"/>
      <c r="E26" s="21"/>
      <c r="F26" s="22"/>
      <c r="G26" s="22"/>
      <c r="H26" s="22"/>
      <c r="I26" s="21"/>
      <c r="J26" s="22"/>
      <c r="K26" s="22"/>
      <c r="L26" s="22"/>
    </row>
    <row r="27" spans="1:12" ht="14.25">
      <c r="A27" s="19"/>
      <c r="B27" s="39" t="s">
        <v>51</v>
      </c>
      <c r="C27" s="11"/>
      <c r="D27" s="25"/>
      <c r="E27" s="23"/>
      <c r="F27" s="20"/>
      <c r="G27" s="20"/>
      <c r="H27" s="20"/>
      <c r="I27" s="23"/>
      <c r="J27" s="20"/>
      <c r="K27" s="20"/>
      <c r="L27" s="20"/>
    </row>
    <row r="28" spans="1:12" ht="14.25">
      <c r="A28" s="19"/>
      <c r="B28" s="39" t="s">
        <v>52</v>
      </c>
      <c r="C28" s="11"/>
      <c r="D28" s="25"/>
      <c r="E28" s="23"/>
      <c r="F28" s="20"/>
      <c r="G28" s="20"/>
      <c r="H28" s="20"/>
      <c r="I28" s="23"/>
      <c r="J28" s="20"/>
      <c r="K28" s="20"/>
      <c r="L28" s="20"/>
    </row>
    <row r="29" spans="1:14" ht="14.25">
      <c r="A29" s="19"/>
      <c r="B29" s="39" t="s">
        <v>53</v>
      </c>
      <c r="C29" s="11"/>
      <c r="D29" s="25"/>
      <c r="E29" s="23"/>
      <c r="F29" s="20"/>
      <c r="G29" s="20"/>
      <c r="H29" s="20"/>
      <c r="I29" s="23"/>
      <c r="J29" s="20"/>
      <c r="K29" s="20"/>
      <c r="L29" s="20"/>
      <c r="M29" s="20"/>
      <c r="N29" s="19"/>
    </row>
    <row r="30" spans="1:14" ht="14.25">
      <c r="A30" s="19"/>
      <c r="B30" s="39" t="s">
        <v>54</v>
      </c>
      <c r="C30" s="11"/>
      <c r="D30" s="25"/>
      <c r="E30" s="23"/>
      <c r="F30" s="20"/>
      <c r="G30" s="20"/>
      <c r="H30" s="20"/>
      <c r="I30" s="23"/>
      <c r="J30" s="20"/>
      <c r="K30" s="20"/>
      <c r="L30" s="20"/>
      <c r="M30" s="20"/>
      <c r="N30" s="19"/>
    </row>
    <row r="31" spans="1:14" ht="14.25">
      <c r="A31" s="19"/>
      <c r="B31" s="39" t="s">
        <v>55</v>
      </c>
      <c r="C31" s="11"/>
      <c r="D31" s="25"/>
      <c r="E31" s="23"/>
      <c r="F31" s="20"/>
      <c r="G31" s="20"/>
      <c r="H31" s="20"/>
      <c r="I31" s="23"/>
      <c r="J31" s="20"/>
      <c r="K31" s="20"/>
      <c r="L31" s="20"/>
      <c r="M31" s="20"/>
      <c r="N31" s="19"/>
    </row>
    <row r="32" spans="1:14" ht="14.25">
      <c r="A32" s="19"/>
      <c r="B32" s="39" t="s">
        <v>56</v>
      </c>
      <c r="C32" s="11"/>
      <c r="D32" s="25"/>
      <c r="E32" s="23"/>
      <c r="F32" s="20"/>
      <c r="G32" s="20"/>
      <c r="H32" s="20"/>
      <c r="I32" s="23"/>
      <c r="J32" s="20"/>
      <c r="K32" s="20"/>
      <c r="L32" s="20"/>
      <c r="M32" s="20"/>
      <c r="N32" s="19"/>
    </row>
    <row r="33" spans="1:14" ht="14.25">
      <c r="A33" s="19"/>
      <c r="B33" s="40"/>
      <c r="C33" s="11"/>
      <c r="D33" s="14"/>
      <c r="E33" s="23"/>
      <c r="F33" s="20"/>
      <c r="G33" s="20"/>
      <c r="H33" s="20"/>
      <c r="I33" s="23"/>
      <c r="J33" s="20"/>
      <c r="K33" s="20"/>
      <c r="L33" s="20"/>
      <c r="M33" s="20"/>
      <c r="N33" s="19"/>
    </row>
    <row r="34" spans="1:14" ht="14.25">
      <c r="A34" s="19"/>
      <c r="B34" s="41"/>
      <c r="D34" s="20"/>
      <c r="E34" s="23"/>
      <c r="F34" s="20"/>
      <c r="G34" s="20"/>
      <c r="H34" s="20"/>
      <c r="I34" s="23"/>
      <c r="J34" s="20"/>
      <c r="K34" s="20"/>
      <c r="L34" s="20"/>
      <c r="M34" s="20"/>
      <c r="N34" s="19"/>
    </row>
    <row r="35" spans="2:14" ht="33.75">
      <c r="B35" s="42"/>
      <c r="C35" s="11"/>
      <c r="D35" s="25"/>
      <c r="N35" s="26"/>
    </row>
    <row r="36" spans="4:14" ht="14.25">
      <c r="D36" s="25"/>
      <c r="N36" s="26"/>
    </row>
    <row r="37" spans="4:14" ht="14.25">
      <c r="D37" s="25"/>
      <c r="N37" s="26"/>
    </row>
    <row r="38" spans="4:14" ht="14.25">
      <c r="D38" s="25"/>
      <c r="N38" s="26"/>
    </row>
    <row r="39" spans="4:14" ht="14.25">
      <c r="D39" s="25"/>
      <c r="N39" s="26"/>
    </row>
    <row r="40" spans="4:14" ht="14.25">
      <c r="D40" s="25"/>
      <c r="N40" s="26"/>
    </row>
    <row r="41" spans="4:14" ht="14.25">
      <c r="D41" s="25"/>
      <c r="N41" s="26"/>
    </row>
    <row r="42" ht="14.25">
      <c r="D42" s="25"/>
    </row>
    <row r="43" ht="14.25">
      <c r="D43" s="25"/>
    </row>
    <row r="44" ht="14.25">
      <c r="D44" s="25"/>
    </row>
    <row r="45" ht="14.25">
      <c r="D45" s="25"/>
    </row>
    <row r="46" ht="14.25">
      <c r="C46" s="11"/>
    </row>
  </sheetData>
  <sheetProtection/>
  <mergeCells count="10">
    <mergeCell ref="O2:O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I14" sqref="I4:I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6.75390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7.00390625" style="0" customWidth="1"/>
  </cols>
  <sheetData>
    <row r="1" spans="1:14" ht="40.5" customHeight="1">
      <c r="A1" s="300" t="s">
        <v>83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5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01" t="s">
        <v>25</v>
      </c>
      <c r="O2" s="297" t="s">
        <v>61</v>
      </c>
    </row>
    <row r="3" spans="1:15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107" t="s">
        <v>6</v>
      </c>
      <c r="N3" s="302"/>
      <c r="O3" s="307"/>
    </row>
    <row r="4" spans="1:15" ht="30" customHeight="1">
      <c r="A4" s="2">
        <v>1</v>
      </c>
      <c r="B4" s="10" t="s">
        <v>28</v>
      </c>
      <c r="C4" s="10" t="s">
        <v>33</v>
      </c>
      <c r="D4" s="9" t="s">
        <v>71</v>
      </c>
      <c r="E4" s="100">
        <v>0</v>
      </c>
      <c r="F4" s="51"/>
      <c r="G4" s="101"/>
      <c r="H4" s="101">
        <v>0</v>
      </c>
      <c r="I4" s="102">
        <v>0</v>
      </c>
      <c r="J4" s="5"/>
      <c r="K4" s="110"/>
      <c r="L4" s="5">
        <v>0</v>
      </c>
      <c r="M4" s="5"/>
      <c r="N4" s="44"/>
      <c r="O4" s="55"/>
    </row>
    <row r="5" spans="1:15" ht="24.75" customHeight="1">
      <c r="A5" s="2">
        <v>2</v>
      </c>
      <c r="B5" s="10" t="s">
        <v>49</v>
      </c>
      <c r="C5" s="10" t="s">
        <v>24</v>
      </c>
      <c r="D5" s="9" t="s">
        <v>72</v>
      </c>
      <c r="E5" s="100">
        <v>0</v>
      </c>
      <c r="F5" s="101"/>
      <c r="G5" s="101"/>
      <c r="H5" s="105">
        <v>0</v>
      </c>
      <c r="I5" s="53">
        <v>0</v>
      </c>
      <c r="J5" s="104"/>
      <c r="K5" s="102"/>
      <c r="L5" s="53">
        <v>0</v>
      </c>
      <c r="M5" s="96"/>
      <c r="N5" s="44"/>
      <c r="O5" s="55"/>
    </row>
    <row r="6" spans="1:15" ht="24.75" customHeight="1">
      <c r="A6" s="2">
        <v>3</v>
      </c>
      <c r="B6" s="10" t="s">
        <v>27</v>
      </c>
      <c r="C6" s="10" t="s">
        <v>24</v>
      </c>
      <c r="D6" s="9" t="s">
        <v>73</v>
      </c>
      <c r="E6" s="100">
        <v>0</v>
      </c>
      <c r="F6" s="101"/>
      <c r="G6" s="101"/>
      <c r="H6" s="105">
        <v>0</v>
      </c>
      <c r="I6" s="53">
        <v>0</v>
      </c>
      <c r="J6" s="102"/>
      <c r="K6" s="102"/>
      <c r="L6" s="53">
        <v>0</v>
      </c>
      <c r="M6" s="84"/>
      <c r="N6" s="44"/>
      <c r="O6" s="55"/>
    </row>
    <row r="7" spans="1:15" ht="24.75" customHeight="1">
      <c r="A7" s="2">
        <v>4</v>
      </c>
      <c r="B7" s="10" t="s">
        <v>32</v>
      </c>
      <c r="C7" s="111" t="s">
        <v>82</v>
      </c>
      <c r="D7" s="9" t="s">
        <v>74</v>
      </c>
      <c r="E7" s="100">
        <v>0</v>
      </c>
      <c r="F7" s="80"/>
      <c r="G7" s="80"/>
      <c r="H7" s="105">
        <v>0</v>
      </c>
      <c r="I7" s="53">
        <v>0</v>
      </c>
      <c r="J7" s="104"/>
      <c r="K7" s="102"/>
      <c r="L7" s="53">
        <v>0</v>
      </c>
      <c r="M7" s="106"/>
      <c r="N7" s="44"/>
      <c r="O7" s="55"/>
    </row>
    <row r="8" spans="1:15" ht="24.75" customHeight="1">
      <c r="A8" s="2">
        <v>5</v>
      </c>
      <c r="B8" s="10" t="s">
        <v>26</v>
      </c>
      <c r="C8" s="10" t="s">
        <v>16</v>
      </c>
      <c r="D8" s="9" t="s">
        <v>15</v>
      </c>
      <c r="E8" s="100">
        <v>1.7</v>
      </c>
      <c r="F8" s="98"/>
      <c r="G8" s="98"/>
      <c r="H8" s="100">
        <v>1.7</v>
      </c>
      <c r="I8" s="100">
        <v>1.7</v>
      </c>
      <c r="J8" s="78"/>
      <c r="K8" s="113"/>
      <c r="L8" s="78">
        <v>0</v>
      </c>
      <c r="M8" s="78"/>
      <c r="N8" s="44"/>
      <c r="O8" s="55"/>
    </row>
    <row r="9" spans="1:15" ht="39" customHeight="1">
      <c r="A9" s="2">
        <v>6</v>
      </c>
      <c r="B9" s="10" t="s">
        <v>75</v>
      </c>
      <c r="C9" s="10" t="s">
        <v>16</v>
      </c>
      <c r="D9" s="9" t="s">
        <v>74</v>
      </c>
      <c r="E9" s="100">
        <v>0</v>
      </c>
      <c r="F9" s="101"/>
      <c r="G9" s="53"/>
      <c r="H9" s="101">
        <v>0</v>
      </c>
      <c r="I9" s="53">
        <v>0</v>
      </c>
      <c r="J9" s="102"/>
      <c r="K9" s="102"/>
      <c r="L9" s="53">
        <v>0</v>
      </c>
      <c r="M9" s="84"/>
      <c r="N9" s="44"/>
      <c r="O9" s="55"/>
    </row>
    <row r="10" spans="1:15" ht="24.75" customHeight="1">
      <c r="A10" s="2">
        <v>7</v>
      </c>
      <c r="B10" s="10" t="s">
        <v>69</v>
      </c>
      <c r="C10" s="10" t="s">
        <v>70</v>
      </c>
      <c r="D10" s="9" t="s">
        <v>76</v>
      </c>
      <c r="E10" s="100">
        <v>0</v>
      </c>
      <c r="F10" s="101"/>
      <c r="G10" s="53"/>
      <c r="H10" s="101">
        <v>0</v>
      </c>
      <c r="I10" s="100">
        <v>0</v>
      </c>
      <c r="J10" s="102"/>
      <c r="K10" s="102"/>
      <c r="L10" s="53">
        <v>0</v>
      </c>
      <c r="M10" s="84"/>
      <c r="N10" s="44"/>
      <c r="O10" s="55"/>
    </row>
    <row r="11" spans="1:15" ht="24.75" customHeight="1">
      <c r="A11" s="2">
        <v>8</v>
      </c>
      <c r="B11" s="10" t="s">
        <v>20</v>
      </c>
      <c r="C11" s="10" t="s">
        <v>21</v>
      </c>
      <c r="D11" s="9" t="s">
        <v>77</v>
      </c>
      <c r="E11" s="100">
        <v>0</v>
      </c>
      <c r="F11" s="100"/>
      <c r="G11" s="100"/>
      <c r="H11" s="100">
        <v>0</v>
      </c>
      <c r="I11" s="53">
        <v>0</v>
      </c>
      <c r="J11" s="104"/>
      <c r="K11" s="102"/>
      <c r="L11" s="53">
        <v>0</v>
      </c>
      <c r="M11" s="96"/>
      <c r="N11" s="43"/>
      <c r="O11" s="55"/>
    </row>
    <row r="12" spans="1:15" ht="24.75" customHeight="1">
      <c r="A12" s="112">
        <v>9</v>
      </c>
      <c r="B12" s="10" t="s">
        <v>78</v>
      </c>
      <c r="C12" s="10" t="s">
        <v>21</v>
      </c>
      <c r="D12" s="9" t="s">
        <v>77</v>
      </c>
      <c r="E12" s="100">
        <v>0</v>
      </c>
      <c r="F12" s="100"/>
      <c r="G12" s="100"/>
      <c r="H12" s="100">
        <v>0</v>
      </c>
      <c r="I12" s="100">
        <v>0</v>
      </c>
      <c r="J12" s="102"/>
      <c r="K12" s="101"/>
      <c r="L12" s="53">
        <v>0</v>
      </c>
      <c r="M12" s="54"/>
      <c r="N12" s="49"/>
      <c r="O12" s="56"/>
    </row>
    <row r="13" spans="1:15" s="68" customFormat="1" ht="30" customHeight="1">
      <c r="A13" s="51">
        <v>10</v>
      </c>
      <c r="B13" s="10" t="s">
        <v>47</v>
      </c>
      <c r="C13" s="10" t="s">
        <v>21</v>
      </c>
      <c r="D13" s="9" t="s">
        <v>79</v>
      </c>
      <c r="E13" s="103">
        <v>0.01</v>
      </c>
      <c r="F13" s="101"/>
      <c r="G13" s="101"/>
      <c r="H13" s="100">
        <v>0.01</v>
      </c>
      <c r="I13" s="53">
        <v>0.078</v>
      </c>
      <c r="J13" s="81"/>
      <c r="K13" s="80"/>
      <c r="L13" s="102">
        <v>0</v>
      </c>
      <c r="M13" s="65"/>
      <c r="N13" s="66"/>
      <c r="O13" s="67"/>
    </row>
    <row r="14" spans="1:15" ht="32.25" customHeight="1">
      <c r="A14" s="2">
        <v>11</v>
      </c>
      <c r="B14" s="9" t="s">
        <v>80</v>
      </c>
      <c r="C14" s="9" t="s">
        <v>24</v>
      </c>
      <c r="D14" s="9" t="s">
        <v>81</v>
      </c>
      <c r="E14" s="101">
        <v>0</v>
      </c>
      <c r="F14" s="101"/>
      <c r="G14" s="101"/>
      <c r="H14" s="101">
        <v>0</v>
      </c>
      <c r="I14" s="101">
        <v>0</v>
      </c>
      <c r="J14" s="101"/>
      <c r="K14" s="101"/>
      <c r="L14" s="101">
        <v>0</v>
      </c>
      <c r="M14" s="85"/>
      <c r="N14" s="44"/>
      <c r="O14" s="55"/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0">
    <mergeCell ref="O2:O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X68"/>
  <sheetViews>
    <sheetView zoomScale="80" zoomScaleNormal="80" zoomScalePageLayoutView="0" workbookViewId="0" topLeftCell="B1">
      <selection activeCell="C3" sqref="C3:X66"/>
    </sheetView>
  </sheetViews>
  <sheetFormatPr defaultColWidth="9.00390625" defaultRowHeight="14.25"/>
  <cols>
    <col min="20" max="20" width="9.00390625" style="0" customWidth="1"/>
  </cols>
  <sheetData>
    <row r="3" spans="3:24" ht="18.75">
      <c r="C3" s="308" t="s">
        <v>129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3:24" ht="15" thickBot="1">
      <c r="C4" s="309" t="s">
        <v>130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3:24" ht="15" thickBot="1">
      <c r="C5" s="319" t="s">
        <v>131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1"/>
    </row>
    <row r="6" spans="3:24" ht="15" thickBot="1">
      <c r="C6" s="310" t="s">
        <v>132</v>
      </c>
      <c r="D6" s="311"/>
      <c r="E6" s="311"/>
      <c r="F6" s="311"/>
      <c r="G6" s="311"/>
      <c r="H6" s="311"/>
      <c r="I6" s="311"/>
      <c r="J6" s="311"/>
      <c r="K6" s="311"/>
      <c r="L6" s="312"/>
      <c r="M6" s="310" t="s">
        <v>133</v>
      </c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</row>
    <row r="7" spans="3:24" ht="15" thickBot="1">
      <c r="C7" s="310" t="s">
        <v>134</v>
      </c>
      <c r="D7" s="311"/>
      <c r="E7" s="311"/>
      <c r="F7" s="311"/>
      <c r="G7" s="311"/>
      <c r="H7" s="311"/>
      <c r="I7" s="311"/>
      <c r="J7" s="311"/>
      <c r="K7" s="311"/>
      <c r="L7" s="312"/>
      <c r="M7" s="310" t="s">
        <v>135</v>
      </c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2"/>
    </row>
    <row r="8" spans="3:24" ht="15" thickBot="1">
      <c r="C8" s="310" t="s">
        <v>136</v>
      </c>
      <c r="D8" s="311"/>
      <c r="E8" s="311"/>
      <c r="F8" s="311"/>
      <c r="G8" s="311"/>
      <c r="H8" s="311"/>
      <c r="I8" s="311"/>
      <c r="J8" s="311"/>
      <c r="K8" s="311"/>
      <c r="L8" s="312"/>
      <c r="M8" s="310" t="s">
        <v>137</v>
      </c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</row>
    <row r="9" spans="3:24" ht="15" thickBot="1">
      <c r="C9" s="310" t="s">
        <v>138</v>
      </c>
      <c r="D9" s="311"/>
      <c r="E9" s="311"/>
      <c r="F9" s="311"/>
      <c r="G9" s="311"/>
      <c r="H9" s="311"/>
      <c r="I9" s="311"/>
      <c r="J9" s="311"/>
      <c r="K9" s="311"/>
      <c r="L9" s="312"/>
      <c r="M9" s="310" t="s">
        <v>137</v>
      </c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2"/>
    </row>
    <row r="10" spans="3:24" ht="14.25" customHeight="1">
      <c r="C10" s="313" t="s">
        <v>139</v>
      </c>
      <c r="D10" s="314"/>
      <c r="E10" s="314"/>
      <c r="F10" s="314"/>
      <c r="G10" s="314"/>
      <c r="H10" s="314"/>
      <c r="I10" s="315"/>
      <c r="J10" s="313" t="s">
        <v>140</v>
      </c>
      <c r="K10" s="314"/>
      <c r="L10" s="314"/>
      <c r="M10" s="314"/>
      <c r="N10" s="314"/>
      <c r="O10" s="314"/>
      <c r="P10" s="315"/>
      <c r="Q10" s="313" t="s">
        <v>142</v>
      </c>
      <c r="R10" s="314"/>
      <c r="S10" s="314"/>
      <c r="T10" s="314"/>
      <c r="U10" s="314"/>
      <c r="V10" s="315"/>
      <c r="W10" s="387">
        <v>0</v>
      </c>
      <c r="X10" s="388"/>
    </row>
    <row r="11" spans="3:24" ht="15" thickBot="1">
      <c r="C11" s="384"/>
      <c r="D11" s="385"/>
      <c r="E11" s="385"/>
      <c r="F11" s="385"/>
      <c r="G11" s="385"/>
      <c r="H11" s="385"/>
      <c r="I11" s="386"/>
      <c r="J11" s="384" t="s">
        <v>141</v>
      </c>
      <c r="K11" s="385"/>
      <c r="L11" s="385"/>
      <c r="M11" s="385"/>
      <c r="N11" s="385"/>
      <c r="O11" s="385"/>
      <c r="P11" s="386"/>
      <c r="Q11" s="384"/>
      <c r="R11" s="385"/>
      <c r="S11" s="385"/>
      <c r="T11" s="385"/>
      <c r="U11" s="385"/>
      <c r="V11" s="386"/>
      <c r="W11" s="389">
        <v>0</v>
      </c>
      <c r="X11" s="390"/>
    </row>
    <row r="12" spans="3:24" ht="15" thickBot="1">
      <c r="C12" s="319" t="s">
        <v>143</v>
      </c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1"/>
    </row>
    <row r="13" spans="3:24" ht="15" thickBot="1">
      <c r="C13" s="310" t="s">
        <v>144</v>
      </c>
      <c r="D13" s="311"/>
      <c r="E13" s="311"/>
      <c r="F13" s="311"/>
      <c r="G13" s="312"/>
      <c r="H13" s="381" t="s">
        <v>145</v>
      </c>
      <c r="I13" s="382"/>
      <c r="J13" s="382"/>
      <c r="K13" s="383"/>
      <c r="L13" s="310" t="s">
        <v>146</v>
      </c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2"/>
    </row>
    <row r="14" spans="3:24" ht="15" thickBot="1">
      <c r="C14" s="225">
        <v>1</v>
      </c>
      <c r="D14" s="328" t="s">
        <v>147</v>
      </c>
      <c r="E14" s="329"/>
      <c r="F14" s="329"/>
      <c r="G14" s="330"/>
      <c r="H14" s="331">
        <v>0</v>
      </c>
      <c r="I14" s="332"/>
      <c r="J14" s="332"/>
      <c r="K14" s="333"/>
      <c r="L14" s="375" t="s">
        <v>148</v>
      </c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7"/>
    </row>
    <row r="15" spans="3:24" ht="15" thickBot="1">
      <c r="C15" s="225">
        <v>2</v>
      </c>
      <c r="D15" s="328" t="s">
        <v>23</v>
      </c>
      <c r="E15" s="329"/>
      <c r="F15" s="329"/>
      <c r="G15" s="330"/>
      <c r="H15" s="331">
        <v>0</v>
      </c>
      <c r="I15" s="332"/>
      <c r="J15" s="332"/>
      <c r="K15" s="333"/>
      <c r="L15" s="375" t="s">
        <v>149</v>
      </c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7"/>
    </row>
    <row r="16" spans="3:24" ht="15" thickBot="1">
      <c r="C16" s="225">
        <v>3</v>
      </c>
      <c r="D16" s="328" t="s">
        <v>23</v>
      </c>
      <c r="E16" s="329"/>
      <c r="F16" s="329"/>
      <c r="G16" s="330"/>
      <c r="H16" s="331">
        <v>0</v>
      </c>
      <c r="I16" s="332"/>
      <c r="J16" s="332"/>
      <c r="K16" s="333"/>
      <c r="L16" s="378" t="s">
        <v>150</v>
      </c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80"/>
    </row>
    <row r="17" spans="3:24" ht="15" thickBot="1">
      <c r="C17" s="225">
        <v>4</v>
      </c>
      <c r="D17" s="328" t="s">
        <v>151</v>
      </c>
      <c r="E17" s="329"/>
      <c r="F17" s="329"/>
      <c r="G17" s="330"/>
      <c r="H17" s="331">
        <v>0</v>
      </c>
      <c r="I17" s="332"/>
      <c r="J17" s="332"/>
      <c r="K17" s="333"/>
      <c r="L17" s="375" t="s">
        <v>152</v>
      </c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7"/>
    </row>
    <row r="18" spans="3:24" ht="15" thickBot="1">
      <c r="C18" s="225">
        <v>5</v>
      </c>
      <c r="D18" s="328" t="s">
        <v>151</v>
      </c>
      <c r="E18" s="329"/>
      <c r="F18" s="329"/>
      <c r="G18" s="330"/>
      <c r="H18" s="331">
        <v>11.52</v>
      </c>
      <c r="I18" s="332"/>
      <c r="J18" s="332"/>
      <c r="K18" s="333"/>
      <c r="L18" s="375" t="s">
        <v>153</v>
      </c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7"/>
    </row>
    <row r="19" spans="3:24" ht="15" thickBot="1">
      <c r="C19" s="225">
        <v>6</v>
      </c>
      <c r="D19" s="328" t="s">
        <v>151</v>
      </c>
      <c r="E19" s="329"/>
      <c r="F19" s="329"/>
      <c r="G19" s="330"/>
      <c r="H19" s="331">
        <v>0</v>
      </c>
      <c r="I19" s="332"/>
      <c r="J19" s="332"/>
      <c r="K19" s="333"/>
      <c r="L19" s="375" t="s">
        <v>152</v>
      </c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7"/>
    </row>
    <row r="20" spans="3:24" ht="15" thickBot="1">
      <c r="C20" s="225">
        <v>7</v>
      </c>
      <c r="D20" s="328" t="s">
        <v>154</v>
      </c>
      <c r="E20" s="329"/>
      <c r="F20" s="329"/>
      <c r="G20" s="330"/>
      <c r="H20" s="331">
        <v>0</v>
      </c>
      <c r="I20" s="332"/>
      <c r="J20" s="332"/>
      <c r="K20" s="333"/>
      <c r="L20" s="375" t="s">
        <v>155</v>
      </c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7"/>
    </row>
    <row r="21" spans="3:24" ht="15" thickBot="1">
      <c r="C21" s="225">
        <v>8</v>
      </c>
      <c r="D21" s="328" t="s">
        <v>156</v>
      </c>
      <c r="E21" s="329"/>
      <c r="F21" s="329"/>
      <c r="G21" s="330"/>
      <c r="H21" s="331">
        <v>0</v>
      </c>
      <c r="I21" s="332"/>
      <c r="J21" s="332"/>
      <c r="K21" s="333"/>
      <c r="L21" s="375" t="s">
        <v>157</v>
      </c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7"/>
    </row>
    <row r="22" spans="3:24" ht="15" thickBot="1">
      <c r="C22" s="225">
        <v>9</v>
      </c>
      <c r="D22" s="328" t="s">
        <v>156</v>
      </c>
      <c r="E22" s="329"/>
      <c r="F22" s="329"/>
      <c r="G22" s="330"/>
      <c r="H22" s="331">
        <v>0</v>
      </c>
      <c r="I22" s="332"/>
      <c r="J22" s="332"/>
      <c r="K22" s="333"/>
      <c r="L22" s="375" t="s">
        <v>158</v>
      </c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7"/>
    </row>
    <row r="23" spans="3:24" ht="15" thickBot="1">
      <c r="C23" s="225">
        <v>10</v>
      </c>
      <c r="D23" s="328" t="s">
        <v>156</v>
      </c>
      <c r="E23" s="329"/>
      <c r="F23" s="329"/>
      <c r="G23" s="330"/>
      <c r="H23" s="331">
        <v>0.078</v>
      </c>
      <c r="I23" s="332"/>
      <c r="J23" s="332"/>
      <c r="K23" s="333"/>
      <c r="L23" s="375" t="s">
        <v>159</v>
      </c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7"/>
    </row>
    <row r="24" spans="3:24" ht="15" thickBot="1">
      <c r="C24" s="225">
        <v>11</v>
      </c>
      <c r="D24" s="331" t="s">
        <v>23</v>
      </c>
      <c r="E24" s="332"/>
      <c r="F24" s="332"/>
      <c r="G24" s="333"/>
      <c r="H24" s="331">
        <v>0</v>
      </c>
      <c r="I24" s="332"/>
      <c r="J24" s="332"/>
      <c r="K24" s="333"/>
      <c r="L24" s="378" t="s">
        <v>160</v>
      </c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80"/>
    </row>
    <row r="25" spans="3:24" ht="15" thickBot="1">
      <c r="C25" s="366" t="s">
        <v>161</v>
      </c>
      <c r="D25" s="367"/>
      <c r="E25" s="367"/>
      <c r="F25" s="367"/>
      <c r="G25" s="368"/>
      <c r="H25" s="310" t="s">
        <v>162</v>
      </c>
      <c r="I25" s="311"/>
      <c r="J25" s="311"/>
      <c r="K25" s="312"/>
      <c r="L25" s="310" t="s">
        <v>163</v>
      </c>
      <c r="M25" s="311"/>
      <c r="N25" s="311"/>
      <c r="O25" s="311"/>
      <c r="P25" s="311"/>
      <c r="Q25" s="312"/>
      <c r="R25" s="310" t="s">
        <v>164</v>
      </c>
      <c r="S25" s="311"/>
      <c r="T25" s="311"/>
      <c r="U25" s="312"/>
      <c r="V25" s="369" t="s">
        <v>165</v>
      </c>
      <c r="W25" s="370"/>
      <c r="X25" s="371"/>
    </row>
    <row r="26" spans="3:24" ht="15" thickBot="1">
      <c r="C26" s="354"/>
      <c r="D26" s="355"/>
      <c r="E26" s="355"/>
      <c r="F26" s="355"/>
      <c r="G26" s="356"/>
      <c r="H26" s="226">
        <v>1</v>
      </c>
      <c r="I26" s="328" t="s">
        <v>147</v>
      </c>
      <c r="J26" s="329"/>
      <c r="K26" s="330"/>
      <c r="L26" s="372"/>
      <c r="M26" s="373"/>
      <c r="N26" s="373"/>
      <c r="O26" s="373"/>
      <c r="P26" s="373"/>
      <c r="Q26" s="374"/>
      <c r="R26" s="360"/>
      <c r="S26" s="361"/>
      <c r="T26" s="361"/>
      <c r="U26" s="362"/>
      <c r="V26" s="363">
        <v>0</v>
      </c>
      <c r="W26" s="364"/>
      <c r="X26" s="365"/>
    </row>
    <row r="27" spans="3:24" ht="15" thickBot="1">
      <c r="C27" s="354"/>
      <c r="D27" s="355"/>
      <c r="E27" s="355"/>
      <c r="F27" s="355"/>
      <c r="G27" s="356"/>
      <c r="H27" s="226">
        <v>2</v>
      </c>
      <c r="I27" s="328" t="s">
        <v>23</v>
      </c>
      <c r="J27" s="329"/>
      <c r="K27" s="330"/>
      <c r="L27" s="360"/>
      <c r="M27" s="361"/>
      <c r="N27" s="361"/>
      <c r="O27" s="361"/>
      <c r="P27" s="361"/>
      <c r="Q27" s="362"/>
      <c r="R27" s="360"/>
      <c r="S27" s="361"/>
      <c r="T27" s="361"/>
      <c r="U27" s="362"/>
      <c r="V27" s="363">
        <v>0</v>
      </c>
      <c r="W27" s="364"/>
      <c r="X27" s="365"/>
    </row>
    <row r="28" spans="3:24" ht="15" thickBot="1">
      <c r="C28" s="354"/>
      <c r="D28" s="355"/>
      <c r="E28" s="355"/>
      <c r="F28" s="355"/>
      <c r="G28" s="356"/>
      <c r="H28" s="226">
        <v>3</v>
      </c>
      <c r="I28" s="328" t="s">
        <v>23</v>
      </c>
      <c r="J28" s="329"/>
      <c r="K28" s="330"/>
      <c r="L28" s="360"/>
      <c r="M28" s="361"/>
      <c r="N28" s="361"/>
      <c r="O28" s="361"/>
      <c r="P28" s="361"/>
      <c r="Q28" s="362"/>
      <c r="R28" s="360"/>
      <c r="S28" s="361"/>
      <c r="T28" s="361"/>
      <c r="U28" s="362"/>
      <c r="V28" s="363">
        <v>0</v>
      </c>
      <c r="W28" s="364"/>
      <c r="X28" s="365"/>
    </row>
    <row r="29" spans="3:24" ht="15" thickBot="1">
      <c r="C29" s="354"/>
      <c r="D29" s="355"/>
      <c r="E29" s="355"/>
      <c r="F29" s="355"/>
      <c r="G29" s="356"/>
      <c r="H29" s="226">
        <v>4</v>
      </c>
      <c r="I29" s="328" t="s">
        <v>151</v>
      </c>
      <c r="J29" s="329"/>
      <c r="K29" s="330"/>
      <c r="L29" s="360"/>
      <c r="M29" s="361"/>
      <c r="N29" s="361"/>
      <c r="O29" s="361"/>
      <c r="P29" s="361"/>
      <c r="Q29" s="362"/>
      <c r="R29" s="360"/>
      <c r="S29" s="361"/>
      <c r="T29" s="361"/>
      <c r="U29" s="362"/>
      <c r="V29" s="363">
        <v>0</v>
      </c>
      <c r="W29" s="364"/>
      <c r="X29" s="365"/>
    </row>
    <row r="30" spans="3:24" ht="15" thickBot="1">
      <c r="C30" s="354"/>
      <c r="D30" s="355"/>
      <c r="E30" s="355"/>
      <c r="F30" s="355"/>
      <c r="G30" s="356"/>
      <c r="H30" s="226">
        <v>5</v>
      </c>
      <c r="I30" s="328" t="s">
        <v>151</v>
      </c>
      <c r="J30" s="329"/>
      <c r="K30" s="330"/>
      <c r="L30" s="360"/>
      <c r="M30" s="361"/>
      <c r="N30" s="361"/>
      <c r="O30" s="361"/>
      <c r="P30" s="361"/>
      <c r="Q30" s="362"/>
      <c r="R30" s="360"/>
      <c r="S30" s="361"/>
      <c r="T30" s="361"/>
      <c r="U30" s="362"/>
      <c r="V30" s="363">
        <v>1.7</v>
      </c>
      <c r="W30" s="364"/>
      <c r="X30" s="365"/>
    </row>
    <row r="31" spans="3:24" ht="15" thickBot="1">
      <c r="C31" s="354"/>
      <c r="D31" s="355"/>
      <c r="E31" s="355"/>
      <c r="F31" s="355"/>
      <c r="G31" s="356"/>
      <c r="H31" s="226">
        <v>6</v>
      </c>
      <c r="I31" s="328" t="s">
        <v>151</v>
      </c>
      <c r="J31" s="329"/>
      <c r="K31" s="330"/>
      <c r="L31" s="360"/>
      <c r="M31" s="361"/>
      <c r="N31" s="361"/>
      <c r="O31" s="361"/>
      <c r="P31" s="361"/>
      <c r="Q31" s="362"/>
      <c r="R31" s="360"/>
      <c r="S31" s="361"/>
      <c r="T31" s="361"/>
      <c r="U31" s="362"/>
      <c r="V31" s="363">
        <v>0</v>
      </c>
      <c r="W31" s="364"/>
      <c r="X31" s="365"/>
    </row>
    <row r="32" spans="3:24" ht="15" thickBot="1">
      <c r="C32" s="354"/>
      <c r="D32" s="355"/>
      <c r="E32" s="355"/>
      <c r="F32" s="355"/>
      <c r="G32" s="356"/>
      <c r="H32" s="226">
        <v>7</v>
      </c>
      <c r="I32" s="328" t="s">
        <v>154</v>
      </c>
      <c r="J32" s="329"/>
      <c r="K32" s="330"/>
      <c r="L32" s="360"/>
      <c r="M32" s="361"/>
      <c r="N32" s="361"/>
      <c r="O32" s="361"/>
      <c r="P32" s="361"/>
      <c r="Q32" s="362"/>
      <c r="R32" s="360"/>
      <c r="S32" s="361"/>
      <c r="T32" s="361"/>
      <c r="U32" s="362"/>
      <c r="V32" s="363">
        <v>0</v>
      </c>
      <c r="W32" s="364"/>
      <c r="X32" s="365"/>
    </row>
    <row r="33" spans="3:24" ht="15" thickBot="1">
      <c r="C33" s="354"/>
      <c r="D33" s="355"/>
      <c r="E33" s="355"/>
      <c r="F33" s="355"/>
      <c r="G33" s="356"/>
      <c r="H33" s="226">
        <v>8</v>
      </c>
      <c r="I33" s="328" t="s">
        <v>156</v>
      </c>
      <c r="J33" s="329"/>
      <c r="K33" s="330"/>
      <c r="L33" s="360"/>
      <c r="M33" s="361"/>
      <c r="N33" s="361"/>
      <c r="O33" s="361"/>
      <c r="P33" s="361"/>
      <c r="Q33" s="362"/>
      <c r="R33" s="360"/>
      <c r="S33" s="361"/>
      <c r="T33" s="361"/>
      <c r="U33" s="362"/>
      <c r="V33" s="363">
        <v>0</v>
      </c>
      <c r="W33" s="364"/>
      <c r="X33" s="365"/>
    </row>
    <row r="34" spans="3:24" ht="15" thickBot="1">
      <c r="C34" s="354"/>
      <c r="D34" s="355"/>
      <c r="E34" s="355"/>
      <c r="F34" s="355"/>
      <c r="G34" s="356"/>
      <c r="H34" s="226">
        <v>9</v>
      </c>
      <c r="I34" s="328" t="s">
        <v>156</v>
      </c>
      <c r="J34" s="329"/>
      <c r="K34" s="330"/>
      <c r="L34" s="360"/>
      <c r="M34" s="361"/>
      <c r="N34" s="361"/>
      <c r="O34" s="361"/>
      <c r="P34" s="361"/>
      <c r="Q34" s="362"/>
      <c r="R34" s="360"/>
      <c r="S34" s="361"/>
      <c r="T34" s="361"/>
      <c r="U34" s="362"/>
      <c r="V34" s="363">
        <v>0</v>
      </c>
      <c r="W34" s="364"/>
      <c r="X34" s="365"/>
    </row>
    <row r="35" spans="3:24" ht="15" thickBot="1">
      <c r="C35" s="354"/>
      <c r="D35" s="355"/>
      <c r="E35" s="355"/>
      <c r="F35" s="355"/>
      <c r="G35" s="356"/>
      <c r="H35" s="226">
        <v>10</v>
      </c>
      <c r="I35" s="328" t="s">
        <v>156</v>
      </c>
      <c r="J35" s="329"/>
      <c r="K35" s="330"/>
      <c r="L35" s="360"/>
      <c r="M35" s="361"/>
      <c r="N35" s="361"/>
      <c r="O35" s="361"/>
      <c r="P35" s="361"/>
      <c r="Q35" s="362"/>
      <c r="R35" s="360"/>
      <c r="S35" s="361"/>
      <c r="T35" s="361"/>
      <c r="U35" s="362"/>
      <c r="V35" s="363">
        <v>0.078</v>
      </c>
      <c r="W35" s="364"/>
      <c r="X35" s="365"/>
    </row>
    <row r="36" spans="3:24" ht="15" thickBot="1">
      <c r="C36" s="354"/>
      <c r="D36" s="355"/>
      <c r="E36" s="355"/>
      <c r="F36" s="355"/>
      <c r="G36" s="356"/>
      <c r="H36" s="226">
        <v>11</v>
      </c>
      <c r="I36" s="331" t="s">
        <v>23</v>
      </c>
      <c r="J36" s="332"/>
      <c r="K36" s="333"/>
      <c r="L36" s="360"/>
      <c r="M36" s="361"/>
      <c r="N36" s="361"/>
      <c r="O36" s="361"/>
      <c r="P36" s="361"/>
      <c r="Q36" s="362"/>
      <c r="R36" s="360"/>
      <c r="S36" s="361"/>
      <c r="T36" s="361"/>
      <c r="U36" s="362"/>
      <c r="V36" s="363">
        <v>0</v>
      </c>
      <c r="W36" s="364"/>
      <c r="X36" s="365"/>
    </row>
    <row r="37" spans="3:24" ht="15" thickBot="1">
      <c r="C37" s="351" t="s">
        <v>166</v>
      </c>
      <c r="D37" s="352"/>
      <c r="E37" s="353"/>
      <c r="F37" s="310" t="s">
        <v>167</v>
      </c>
      <c r="G37" s="311"/>
      <c r="H37" s="311"/>
      <c r="I37" s="311"/>
      <c r="J37" s="311"/>
      <c r="K37" s="312"/>
      <c r="L37" s="310" t="s">
        <v>168</v>
      </c>
      <c r="M37" s="311"/>
      <c r="N37" s="312"/>
      <c r="O37" s="310" t="s">
        <v>169</v>
      </c>
      <c r="P37" s="311"/>
      <c r="Q37" s="311"/>
      <c r="R37" s="311"/>
      <c r="S37" s="312"/>
      <c r="T37" s="310" t="s">
        <v>170</v>
      </c>
      <c r="U37" s="312"/>
      <c r="V37" s="310" t="s">
        <v>171</v>
      </c>
      <c r="W37" s="311"/>
      <c r="X37" s="312"/>
    </row>
    <row r="38" spans="3:24" ht="15" thickBot="1">
      <c r="C38" s="354"/>
      <c r="D38" s="355"/>
      <c r="E38" s="356"/>
      <c r="F38" s="227">
        <v>1</v>
      </c>
      <c r="G38" s="328"/>
      <c r="H38" s="329"/>
      <c r="I38" s="329"/>
      <c r="J38" s="329"/>
      <c r="K38" s="330"/>
      <c r="L38" s="328"/>
      <c r="M38" s="329"/>
      <c r="N38" s="330"/>
      <c r="O38" s="328" t="s">
        <v>147</v>
      </c>
      <c r="P38" s="329"/>
      <c r="Q38" s="329"/>
      <c r="R38" s="329"/>
      <c r="S38" s="330"/>
      <c r="T38" s="328"/>
      <c r="U38" s="330"/>
      <c r="V38" s="328"/>
      <c r="W38" s="329"/>
      <c r="X38" s="330"/>
    </row>
    <row r="39" spans="3:24" ht="15" thickBot="1">
      <c r="C39" s="354"/>
      <c r="D39" s="355"/>
      <c r="E39" s="356"/>
      <c r="F39" s="227">
        <v>2</v>
      </c>
      <c r="G39" s="328"/>
      <c r="H39" s="329"/>
      <c r="I39" s="329"/>
      <c r="J39" s="329"/>
      <c r="K39" s="330"/>
      <c r="L39" s="328"/>
      <c r="M39" s="329"/>
      <c r="N39" s="330"/>
      <c r="O39" s="328" t="s">
        <v>23</v>
      </c>
      <c r="P39" s="329"/>
      <c r="Q39" s="329"/>
      <c r="R39" s="329"/>
      <c r="S39" s="330"/>
      <c r="T39" s="328"/>
      <c r="U39" s="330"/>
      <c r="V39" s="328"/>
      <c r="W39" s="329"/>
      <c r="X39" s="330"/>
    </row>
    <row r="40" spans="3:24" ht="15" thickBot="1">
      <c r="C40" s="354"/>
      <c r="D40" s="355"/>
      <c r="E40" s="356"/>
      <c r="F40" s="227">
        <v>3</v>
      </c>
      <c r="G40" s="328"/>
      <c r="H40" s="329"/>
      <c r="I40" s="329"/>
      <c r="J40" s="329"/>
      <c r="K40" s="330"/>
      <c r="L40" s="328"/>
      <c r="M40" s="329"/>
      <c r="N40" s="330"/>
      <c r="O40" s="328" t="s">
        <v>23</v>
      </c>
      <c r="P40" s="329"/>
      <c r="Q40" s="329"/>
      <c r="R40" s="329"/>
      <c r="S40" s="330"/>
      <c r="T40" s="328"/>
      <c r="U40" s="330"/>
      <c r="V40" s="328"/>
      <c r="W40" s="329"/>
      <c r="X40" s="330"/>
    </row>
    <row r="41" spans="3:24" ht="15" thickBot="1">
      <c r="C41" s="354"/>
      <c r="D41" s="355"/>
      <c r="E41" s="356"/>
      <c r="F41" s="227">
        <v>4</v>
      </c>
      <c r="G41" s="328"/>
      <c r="H41" s="329"/>
      <c r="I41" s="329"/>
      <c r="J41" s="329"/>
      <c r="K41" s="330"/>
      <c r="L41" s="328"/>
      <c r="M41" s="329"/>
      <c r="N41" s="330"/>
      <c r="O41" s="328" t="s">
        <v>151</v>
      </c>
      <c r="P41" s="329"/>
      <c r="Q41" s="329"/>
      <c r="R41" s="329"/>
      <c r="S41" s="330"/>
      <c r="T41" s="328"/>
      <c r="U41" s="330"/>
      <c r="V41" s="328"/>
      <c r="W41" s="329"/>
      <c r="X41" s="330"/>
    </row>
    <row r="42" spans="3:24" ht="14.25">
      <c r="C42" s="354"/>
      <c r="D42" s="355"/>
      <c r="E42" s="356"/>
      <c r="F42" s="337">
        <v>5</v>
      </c>
      <c r="G42" s="339" t="s">
        <v>172</v>
      </c>
      <c r="H42" s="340"/>
      <c r="I42" s="340"/>
      <c r="J42" s="340"/>
      <c r="K42" s="341"/>
      <c r="L42" s="339" t="s">
        <v>173</v>
      </c>
      <c r="M42" s="340"/>
      <c r="N42" s="341"/>
      <c r="O42" s="345" t="s">
        <v>151</v>
      </c>
      <c r="P42" s="346"/>
      <c r="Q42" s="346"/>
      <c r="R42" s="346"/>
      <c r="S42" s="347"/>
      <c r="T42" s="345">
        <v>9.82</v>
      </c>
      <c r="U42" s="347"/>
      <c r="V42" s="339" t="s">
        <v>174</v>
      </c>
      <c r="W42" s="340"/>
      <c r="X42" s="341"/>
    </row>
    <row r="43" spans="3:24" ht="15" thickBot="1">
      <c r="C43" s="354"/>
      <c r="D43" s="355"/>
      <c r="E43" s="356"/>
      <c r="F43" s="338"/>
      <c r="G43" s="342"/>
      <c r="H43" s="343"/>
      <c r="I43" s="343"/>
      <c r="J43" s="343"/>
      <c r="K43" s="344"/>
      <c r="L43" s="342"/>
      <c r="M43" s="343"/>
      <c r="N43" s="344"/>
      <c r="O43" s="348"/>
      <c r="P43" s="349"/>
      <c r="Q43" s="349"/>
      <c r="R43" s="349"/>
      <c r="S43" s="350"/>
      <c r="T43" s="348"/>
      <c r="U43" s="350"/>
      <c r="V43" s="348">
        <v>18663462222</v>
      </c>
      <c r="W43" s="349"/>
      <c r="X43" s="350"/>
    </row>
    <row r="44" spans="3:24" ht="15" thickBot="1">
      <c r="C44" s="354"/>
      <c r="D44" s="355"/>
      <c r="E44" s="356"/>
      <c r="F44" s="227">
        <v>6</v>
      </c>
      <c r="G44" s="328"/>
      <c r="H44" s="329"/>
      <c r="I44" s="329"/>
      <c r="J44" s="329"/>
      <c r="K44" s="330"/>
      <c r="L44" s="328"/>
      <c r="M44" s="329"/>
      <c r="N44" s="330"/>
      <c r="O44" s="328" t="s">
        <v>151</v>
      </c>
      <c r="P44" s="329"/>
      <c r="Q44" s="329"/>
      <c r="R44" s="329"/>
      <c r="S44" s="330"/>
      <c r="T44" s="328"/>
      <c r="U44" s="330"/>
      <c r="V44" s="328"/>
      <c r="W44" s="329"/>
      <c r="X44" s="330"/>
    </row>
    <row r="45" spans="3:24" ht="15" thickBot="1">
      <c r="C45" s="354"/>
      <c r="D45" s="355"/>
      <c r="E45" s="356"/>
      <c r="F45" s="228">
        <v>7</v>
      </c>
      <c r="G45" s="334"/>
      <c r="H45" s="335"/>
      <c r="I45" s="335"/>
      <c r="J45" s="335"/>
      <c r="K45" s="336"/>
      <c r="L45" s="328"/>
      <c r="M45" s="329"/>
      <c r="N45" s="330"/>
      <c r="O45" s="328" t="s">
        <v>154</v>
      </c>
      <c r="P45" s="329"/>
      <c r="Q45" s="329"/>
      <c r="R45" s="329"/>
      <c r="S45" s="330"/>
      <c r="T45" s="328"/>
      <c r="U45" s="330"/>
      <c r="V45" s="328"/>
      <c r="W45" s="329"/>
      <c r="X45" s="330"/>
    </row>
    <row r="46" spans="3:24" ht="15" thickBot="1">
      <c r="C46" s="354"/>
      <c r="D46" s="355"/>
      <c r="E46" s="356"/>
      <c r="F46" s="228">
        <v>8</v>
      </c>
      <c r="G46" s="328"/>
      <c r="H46" s="329"/>
      <c r="I46" s="329"/>
      <c r="J46" s="329"/>
      <c r="K46" s="330"/>
      <c r="L46" s="328"/>
      <c r="M46" s="329"/>
      <c r="N46" s="330"/>
      <c r="O46" s="328" t="s">
        <v>156</v>
      </c>
      <c r="P46" s="329"/>
      <c r="Q46" s="329"/>
      <c r="R46" s="329"/>
      <c r="S46" s="330"/>
      <c r="T46" s="328"/>
      <c r="U46" s="330"/>
      <c r="V46" s="328"/>
      <c r="W46" s="329"/>
      <c r="X46" s="330"/>
    </row>
    <row r="47" spans="3:24" ht="15" thickBot="1">
      <c r="C47" s="354"/>
      <c r="D47" s="355"/>
      <c r="E47" s="356"/>
      <c r="F47" s="228">
        <v>9</v>
      </c>
      <c r="G47" s="328"/>
      <c r="H47" s="329"/>
      <c r="I47" s="329"/>
      <c r="J47" s="329"/>
      <c r="K47" s="330"/>
      <c r="L47" s="328"/>
      <c r="M47" s="329"/>
      <c r="N47" s="330"/>
      <c r="O47" s="328" t="s">
        <v>156</v>
      </c>
      <c r="P47" s="329"/>
      <c r="Q47" s="329"/>
      <c r="R47" s="329"/>
      <c r="S47" s="330"/>
      <c r="T47" s="328"/>
      <c r="U47" s="330"/>
      <c r="V47" s="328"/>
      <c r="W47" s="329"/>
      <c r="X47" s="330"/>
    </row>
    <row r="48" spans="3:24" ht="15" thickBot="1">
      <c r="C48" s="354"/>
      <c r="D48" s="355"/>
      <c r="E48" s="356"/>
      <c r="F48" s="227">
        <v>10</v>
      </c>
      <c r="G48" s="328"/>
      <c r="H48" s="329"/>
      <c r="I48" s="329"/>
      <c r="J48" s="329"/>
      <c r="K48" s="330"/>
      <c r="L48" s="328"/>
      <c r="M48" s="329"/>
      <c r="N48" s="330"/>
      <c r="O48" s="328" t="s">
        <v>156</v>
      </c>
      <c r="P48" s="329"/>
      <c r="Q48" s="329"/>
      <c r="R48" s="329"/>
      <c r="S48" s="330"/>
      <c r="T48" s="328"/>
      <c r="U48" s="330"/>
      <c r="V48" s="328"/>
      <c r="W48" s="329"/>
      <c r="X48" s="330"/>
    </row>
    <row r="49" spans="3:24" ht="15" thickBot="1">
      <c r="C49" s="357"/>
      <c r="D49" s="358"/>
      <c r="E49" s="359"/>
      <c r="F49" s="228">
        <v>11</v>
      </c>
      <c r="G49" s="328"/>
      <c r="H49" s="329"/>
      <c r="I49" s="329"/>
      <c r="J49" s="329"/>
      <c r="K49" s="330"/>
      <c r="L49" s="328"/>
      <c r="M49" s="329"/>
      <c r="N49" s="330"/>
      <c r="O49" s="331" t="s">
        <v>23</v>
      </c>
      <c r="P49" s="332"/>
      <c r="Q49" s="332"/>
      <c r="R49" s="332"/>
      <c r="S49" s="333"/>
      <c r="T49" s="328"/>
      <c r="U49" s="330"/>
      <c r="V49" s="328"/>
      <c r="W49" s="329"/>
      <c r="X49" s="330"/>
    </row>
    <row r="50" spans="3:24" ht="15" thickBot="1">
      <c r="C50" s="319" t="s">
        <v>175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1"/>
    </row>
    <row r="51" spans="3:24" ht="15" thickBot="1">
      <c r="C51" s="310" t="s">
        <v>176</v>
      </c>
      <c r="D51" s="311"/>
      <c r="E51" s="311"/>
      <c r="F51" s="311"/>
      <c r="G51" s="311"/>
      <c r="H51" s="311"/>
      <c r="I51" s="311"/>
      <c r="J51" s="311"/>
      <c r="K51" s="311"/>
      <c r="L51" s="312"/>
      <c r="M51" s="310">
        <v>1</v>
      </c>
      <c r="N51" s="311"/>
      <c r="O51" s="312"/>
      <c r="P51" s="325" t="s">
        <v>177</v>
      </c>
      <c r="Q51" s="326"/>
      <c r="R51" s="326"/>
      <c r="S51" s="326"/>
      <c r="T51" s="326"/>
      <c r="U51" s="326"/>
      <c r="V51" s="326"/>
      <c r="W51" s="327"/>
      <c r="X51" s="226">
        <v>2</v>
      </c>
    </row>
    <row r="52" spans="3:24" ht="15" thickBot="1">
      <c r="C52" s="310" t="s">
        <v>178</v>
      </c>
      <c r="D52" s="311"/>
      <c r="E52" s="311"/>
      <c r="F52" s="311"/>
      <c r="G52" s="311"/>
      <c r="H52" s="311"/>
      <c r="I52" s="311"/>
      <c r="J52" s="311"/>
      <c r="K52" s="311"/>
      <c r="L52" s="312"/>
      <c r="M52" s="310">
        <v>0</v>
      </c>
      <c r="N52" s="311"/>
      <c r="O52" s="312"/>
      <c r="P52" s="325" t="s">
        <v>179</v>
      </c>
      <c r="Q52" s="326"/>
      <c r="R52" s="326"/>
      <c r="S52" s="326"/>
      <c r="T52" s="326"/>
      <c r="U52" s="326"/>
      <c r="V52" s="326"/>
      <c r="W52" s="327"/>
      <c r="X52" s="226" t="s">
        <v>180</v>
      </c>
    </row>
    <row r="53" spans="3:24" ht="15" thickBot="1">
      <c r="C53" s="310" t="s">
        <v>181</v>
      </c>
      <c r="D53" s="311"/>
      <c r="E53" s="311"/>
      <c r="F53" s="311"/>
      <c r="G53" s="311"/>
      <c r="H53" s="311"/>
      <c r="I53" s="311"/>
      <c r="J53" s="311"/>
      <c r="K53" s="311"/>
      <c r="L53" s="312"/>
      <c r="M53" s="310" t="s">
        <v>180</v>
      </c>
      <c r="N53" s="311"/>
      <c r="O53" s="312"/>
      <c r="P53" s="325" t="s">
        <v>182</v>
      </c>
      <c r="Q53" s="326"/>
      <c r="R53" s="326"/>
      <c r="S53" s="326"/>
      <c r="T53" s="326"/>
      <c r="U53" s="326"/>
      <c r="V53" s="326"/>
      <c r="W53" s="327"/>
      <c r="X53" s="226" t="s">
        <v>180</v>
      </c>
    </row>
    <row r="54" spans="3:24" ht="15" thickBot="1">
      <c r="C54" s="310" t="s">
        <v>183</v>
      </c>
      <c r="D54" s="311"/>
      <c r="E54" s="311"/>
      <c r="F54" s="311"/>
      <c r="G54" s="311"/>
      <c r="H54" s="311"/>
      <c r="I54" s="311"/>
      <c r="J54" s="311"/>
      <c r="K54" s="311"/>
      <c r="L54" s="312"/>
      <c r="M54" s="310" t="s">
        <v>180</v>
      </c>
      <c r="N54" s="311"/>
      <c r="O54" s="312"/>
      <c r="P54" s="325" t="s">
        <v>184</v>
      </c>
      <c r="Q54" s="326"/>
      <c r="R54" s="326"/>
      <c r="S54" s="326"/>
      <c r="T54" s="326"/>
      <c r="U54" s="326"/>
      <c r="V54" s="326"/>
      <c r="W54" s="327"/>
      <c r="X54" s="226" t="s">
        <v>180</v>
      </c>
    </row>
    <row r="55" spans="3:24" ht="15" thickBot="1">
      <c r="C55" s="319" t="s">
        <v>185</v>
      </c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1"/>
    </row>
    <row r="56" spans="3:24" ht="15" thickBot="1">
      <c r="C56" s="310" t="s">
        <v>186</v>
      </c>
      <c r="D56" s="312"/>
      <c r="E56" s="310" t="s">
        <v>187</v>
      </c>
      <c r="F56" s="311"/>
      <c r="G56" s="311"/>
      <c r="H56" s="311"/>
      <c r="I56" s="311"/>
      <c r="J56" s="312"/>
      <c r="K56" s="310" t="s">
        <v>188</v>
      </c>
      <c r="L56" s="312"/>
      <c r="M56" s="310" t="s">
        <v>189</v>
      </c>
      <c r="N56" s="311"/>
      <c r="O56" s="311"/>
      <c r="P56" s="311"/>
      <c r="Q56" s="311"/>
      <c r="R56" s="312"/>
      <c r="S56" s="310" t="s">
        <v>190</v>
      </c>
      <c r="T56" s="312"/>
      <c r="U56" s="310">
        <v>83550010</v>
      </c>
      <c r="V56" s="311"/>
      <c r="W56" s="311"/>
      <c r="X56" s="312"/>
    </row>
    <row r="57" spans="3:24" ht="15" thickBot="1">
      <c r="C57" s="310" t="s">
        <v>191</v>
      </c>
      <c r="D57" s="312"/>
      <c r="E57" s="310">
        <v>83550010</v>
      </c>
      <c r="F57" s="311"/>
      <c r="G57" s="311"/>
      <c r="H57" s="311"/>
      <c r="I57" s="311"/>
      <c r="J57" s="312"/>
      <c r="K57" s="310" t="s">
        <v>192</v>
      </c>
      <c r="L57" s="312"/>
      <c r="M57" s="310">
        <v>13793119630</v>
      </c>
      <c r="N57" s="311"/>
      <c r="O57" s="311"/>
      <c r="P57" s="311"/>
      <c r="Q57" s="311"/>
      <c r="R57" s="312"/>
      <c r="S57" s="310" t="s">
        <v>193</v>
      </c>
      <c r="T57" s="312"/>
      <c r="U57" s="310" t="s">
        <v>194</v>
      </c>
      <c r="V57" s="311"/>
      <c r="W57" s="311"/>
      <c r="X57" s="312"/>
    </row>
    <row r="58" spans="3:24" ht="15" thickBot="1">
      <c r="C58" s="319" t="s">
        <v>195</v>
      </c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1"/>
    </row>
    <row r="59" spans="3:24" ht="14.25">
      <c r="C59" s="313" t="s">
        <v>196</v>
      </c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5"/>
    </row>
    <row r="60" spans="3:24" ht="14.25">
      <c r="C60" s="322" t="s">
        <v>197</v>
      </c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4"/>
    </row>
    <row r="61" spans="3:24" ht="14.25">
      <c r="C61" s="322" t="s">
        <v>198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4"/>
    </row>
    <row r="62" spans="3:24" ht="15" thickBot="1">
      <c r="C62" s="316" t="s">
        <v>199</v>
      </c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8"/>
    </row>
    <row r="63" spans="3:24" ht="15" thickBot="1">
      <c r="C63" s="319" t="s">
        <v>200</v>
      </c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1"/>
    </row>
    <row r="64" spans="3:24" ht="15" thickBot="1">
      <c r="C64" s="310" t="s">
        <v>201</v>
      </c>
      <c r="D64" s="311"/>
      <c r="E64" s="311"/>
      <c r="F64" s="311"/>
      <c r="G64" s="311"/>
      <c r="H64" s="311"/>
      <c r="I64" s="311"/>
      <c r="J64" s="311"/>
      <c r="K64" s="311"/>
      <c r="L64" s="311"/>
      <c r="M64" s="312"/>
      <c r="N64" s="310" t="s">
        <v>202</v>
      </c>
      <c r="O64" s="311"/>
      <c r="P64" s="311"/>
      <c r="Q64" s="311"/>
      <c r="R64" s="311"/>
      <c r="S64" s="311"/>
      <c r="T64" s="311"/>
      <c r="U64" s="311"/>
      <c r="V64" s="311"/>
      <c r="W64" s="311"/>
      <c r="X64" s="312"/>
    </row>
    <row r="65" spans="3:24" ht="14.25">
      <c r="C65" s="313" t="s">
        <v>203</v>
      </c>
      <c r="D65" s="314"/>
      <c r="E65" s="314"/>
      <c r="F65" s="314"/>
      <c r="G65" s="314"/>
      <c r="H65" s="314"/>
      <c r="I65" s="314"/>
      <c r="J65" s="314"/>
      <c r="K65" s="314"/>
      <c r="L65" s="314"/>
      <c r="M65" s="315"/>
      <c r="N65" s="313" t="s">
        <v>203</v>
      </c>
      <c r="O65" s="314"/>
      <c r="P65" s="314"/>
      <c r="Q65" s="314"/>
      <c r="R65" s="314"/>
      <c r="S65" s="314"/>
      <c r="T65" s="314"/>
      <c r="U65" s="314"/>
      <c r="V65" s="314"/>
      <c r="W65" s="314"/>
      <c r="X65" s="315"/>
    </row>
    <row r="66" spans="3:24" ht="15" thickBot="1">
      <c r="C66" s="316" t="s">
        <v>204</v>
      </c>
      <c r="D66" s="317"/>
      <c r="E66" s="317"/>
      <c r="F66" s="317"/>
      <c r="G66" s="317"/>
      <c r="H66" s="317"/>
      <c r="I66" s="317"/>
      <c r="J66" s="317"/>
      <c r="K66" s="317"/>
      <c r="L66" s="317"/>
      <c r="M66" s="318"/>
      <c r="N66" s="316" t="s">
        <v>204</v>
      </c>
      <c r="O66" s="317"/>
      <c r="P66" s="317"/>
      <c r="Q66" s="317"/>
      <c r="R66" s="317"/>
      <c r="S66" s="317"/>
      <c r="T66" s="317"/>
      <c r="U66" s="317"/>
      <c r="V66" s="317"/>
      <c r="W66" s="317"/>
      <c r="X66" s="318"/>
    </row>
    <row r="67" spans="3:24" ht="14.25"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</row>
    <row r="68" ht="14.25">
      <c r="C68" s="230"/>
    </row>
  </sheetData>
  <sheetProtection/>
  <mergeCells count="204">
    <mergeCell ref="C5:X5"/>
    <mergeCell ref="C6:L6"/>
    <mergeCell ref="M6:X6"/>
    <mergeCell ref="C7:L7"/>
    <mergeCell ref="M7:X7"/>
    <mergeCell ref="C8:L8"/>
    <mergeCell ref="M8:X8"/>
    <mergeCell ref="C9:L9"/>
    <mergeCell ref="M9:X9"/>
    <mergeCell ref="C10:I11"/>
    <mergeCell ref="J10:P10"/>
    <mergeCell ref="J11:P11"/>
    <mergeCell ref="Q10:V11"/>
    <mergeCell ref="W10:X10"/>
    <mergeCell ref="W11:X11"/>
    <mergeCell ref="C12:X12"/>
    <mergeCell ref="C13:G13"/>
    <mergeCell ref="H13:K13"/>
    <mergeCell ref="L13:X13"/>
    <mergeCell ref="D14:G14"/>
    <mergeCell ref="H14:K14"/>
    <mergeCell ref="L14:X14"/>
    <mergeCell ref="D15:G15"/>
    <mergeCell ref="H15:K15"/>
    <mergeCell ref="L15:X15"/>
    <mergeCell ref="D16:G16"/>
    <mergeCell ref="H16:K16"/>
    <mergeCell ref="L16:X16"/>
    <mergeCell ref="D17:G17"/>
    <mergeCell ref="H17:K17"/>
    <mergeCell ref="L17:X17"/>
    <mergeCell ref="D18:G18"/>
    <mergeCell ref="H18:K18"/>
    <mergeCell ref="L18:X18"/>
    <mergeCell ref="D19:G19"/>
    <mergeCell ref="H19:K19"/>
    <mergeCell ref="L19:X19"/>
    <mergeCell ref="D20:G20"/>
    <mergeCell ref="H20:K20"/>
    <mergeCell ref="L20:X20"/>
    <mergeCell ref="D21:G21"/>
    <mergeCell ref="H21:K21"/>
    <mergeCell ref="L21:X21"/>
    <mergeCell ref="D22:G22"/>
    <mergeCell ref="H22:K22"/>
    <mergeCell ref="L22:X22"/>
    <mergeCell ref="D23:G23"/>
    <mergeCell ref="H23:K23"/>
    <mergeCell ref="L23:X23"/>
    <mergeCell ref="D24:G24"/>
    <mergeCell ref="H24:K24"/>
    <mergeCell ref="L24:X24"/>
    <mergeCell ref="C25:G36"/>
    <mergeCell ref="H25:K25"/>
    <mergeCell ref="L25:Q25"/>
    <mergeCell ref="R25:U25"/>
    <mergeCell ref="V25:X25"/>
    <mergeCell ref="I26:K26"/>
    <mergeCell ref="L26:Q26"/>
    <mergeCell ref="R26:U26"/>
    <mergeCell ref="V26:X26"/>
    <mergeCell ref="I27:K27"/>
    <mergeCell ref="L27:Q27"/>
    <mergeCell ref="R27:U27"/>
    <mergeCell ref="V27:X27"/>
    <mergeCell ref="I28:K28"/>
    <mergeCell ref="L28:Q28"/>
    <mergeCell ref="R28:U28"/>
    <mergeCell ref="V28:X28"/>
    <mergeCell ref="I29:K29"/>
    <mergeCell ref="L29:Q29"/>
    <mergeCell ref="R29:U29"/>
    <mergeCell ref="V29:X29"/>
    <mergeCell ref="I30:K30"/>
    <mergeCell ref="L30:Q30"/>
    <mergeCell ref="R30:U30"/>
    <mergeCell ref="V30:X30"/>
    <mergeCell ref="I31:K31"/>
    <mergeCell ref="L31:Q31"/>
    <mergeCell ref="R31:U31"/>
    <mergeCell ref="V31:X31"/>
    <mergeCell ref="I32:K32"/>
    <mergeCell ref="L32:Q32"/>
    <mergeCell ref="R32:U32"/>
    <mergeCell ref="V32:X32"/>
    <mergeCell ref="I33:K33"/>
    <mergeCell ref="L33:Q33"/>
    <mergeCell ref="R33:U33"/>
    <mergeCell ref="V33:X33"/>
    <mergeCell ref="I34:K34"/>
    <mergeCell ref="L34:Q34"/>
    <mergeCell ref="R34:U34"/>
    <mergeCell ref="V34:X34"/>
    <mergeCell ref="I35:K35"/>
    <mergeCell ref="L35:Q35"/>
    <mergeCell ref="R35:U35"/>
    <mergeCell ref="V35:X35"/>
    <mergeCell ref="I36:K36"/>
    <mergeCell ref="L36:Q36"/>
    <mergeCell ref="R36:U36"/>
    <mergeCell ref="V36:X36"/>
    <mergeCell ref="C37:E49"/>
    <mergeCell ref="F37:K37"/>
    <mergeCell ref="L37:N37"/>
    <mergeCell ref="O37:S37"/>
    <mergeCell ref="T37:U37"/>
    <mergeCell ref="V37:X37"/>
    <mergeCell ref="G38:K38"/>
    <mergeCell ref="L38:N38"/>
    <mergeCell ref="O38:S38"/>
    <mergeCell ref="T38:U38"/>
    <mergeCell ref="V38:X38"/>
    <mergeCell ref="G39:K39"/>
    <mergeCell ref="L39:N39"/>
    <mergeCell ref="O39:S39"/>
    <mergeCell ref="T39:U39"/>
    <mergeCell ref="V39:X39"/>
    <mergeCell ref="G40:K40"/>
    <mergeCell ref="L40:N40"/>
    <mergeCell ref="O40:S40"/>
    <mergeCell ref="T40:U40"/>
    <mergeCell ref="V40:X40"/>
    <mergeCell ref="G41:K41"/>
    <mergeCell ref="L41:N41"/>
    <mergeCell ref="O41:S41"/>
    <mergeCell ref="T41:U41"/>
    <mergeCell ref="V41:X41"/>
    <mergeCell ref="F42:F43"/>
    <mergeCell ref="G42:K43"/>
    <mergeCell ref="L42:N43"/>
    <mergeCell ref="O42:S43"/>
    <mergeCell ref="T42:U43"/>
    <mergeCell ref="V42:X42"/>
    <mergeCell ref="V43:X43"/>
    <mergeCell ref="G44:K44"/>
    <mergeCell ref="L44:N44"/>
    <mergeCell ref="O44:S44"/>
    <mergeCell ref="T44:U44"/>
    <mergeCell ref="V44:X44"/>
    <mergeCell ref="G45:K45"/>
    <mergeCell ref="L45:N45"/>
    <mergeCell ref="O45:S45"/>
    <mergeCell ref="T45:U45"/>
    <mergeCell ref="V45:X45"/>
    <mergeCell ref="G46:K46"/>
    <mergeCell ref="L46:N46"/>
    <mergeCell ref="O46:S46"/>
    <mergeCell ref="T46:U46"/>
    <mergeCell ref="V46:X46"/>
    <mergeCell ref="G47:K47"/>
    <mergeCell ref="L47:N47"/>
    <mergeCell ref="O47:S47"/>
    <mergeCell ref="T47:U47"/>
    <mergeCell ref="V47:X47"/>
    <mergeCell ref="G48:K48"/>
    <mergeCell ref="L48:N48"/>
    <mergeCell ref="O48:S48"/>
    <mergeCell ref="T48:U48"/>
    <mergeCell ref="V48:X48"/>
    <mergeCell ref="G49:K49"/>
    <mergeCell ref="L49:N49"/>
    <mergeCell ref="O49:S49"/>
    <mergeCell ref="T49:U49"/>
    <mergeCell ref="V49:X49"/>
    <mergeCell ref="C50:X50"/>
    <mergeCell ref="C51:L51"/>
    <mergeCell ref="M51:O51"/>
    <mergeCell ref="P51:W51"/>
    <mergeCell ref="C52:L52"/>
    <mergeCell ref="M52:O52"/>
    <mergeCell ref="P52:W52"/>
    <mergeCell ref="C53:L53"/>
    <mergeCell ref="M53:O53"/>
    <mergeCell ref="P53:W53"/>
    <mergeCell ref="C54:L54"/>
    <mergeCell ref="M54:O54"/>
    <mergeCell ref="P54:W54"/>
    <mergeCell ref="C55:X55"/>
    <mergeCell ref="C56:D56"/>
    <mergeCell ref="E56:J56"/>
    <mergeCell ref="K56:L56"/>
    <mergeCell ref="M56:R56"/>
    <mergeCell ref="S56:T56"/>
    <mergeCell ref="U56:X56"/>
    <mergeCell ref="C60:X60"/>
    <mergeCell ref="C61:X61"/>
    <mergeCell ref="C62:X62"/>
    <mergeCell ref="C63:X63"/>
    <mergeCell ref="C57:D57"/>
    <mergeCell ref="E57:J57"/>
    <mergeCell ref="K57:L57"/>
    <mergeCell ref="M57:R57"/>
    <mergeCell ref="S57:T57"/>
    <mergeCell ref="U57:X57"/>
    <mergeCell ref="C3:X3"/>
    <mergeCell ref="C4:X4"/>
    <mergeCell ref="C64:M64"/>
    <mergeCell ref="N64:X64"/>
    <mergeCell ref="C65:M65"/>
    <mergeCell ref="C66:M66"/>
    <mergeCell ref="N65:X65"/>
    <mergeCell ref="N66:X66"/>
    <mergeCell ref="C58:X58"/>
    <mergeCell ref="C59:X5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395" t="s">
        <v>84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2" t="s">
        <v>85</v>
      </c>
      <c r="P2" s="394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107" t="s">
        <v>6</v>
      </c>
      <c r="N3" s="391"/>
      <c r="O3" s="393"/>
      <c r="P3" s="394"/>
    </row>
    <row r="4" spans="1:16" ht="30" customHeight="1">
      <c r="A4" s="127">
        <v>1</v>
      </c>
      <c r="B4" s="119" t="s">
        <v>28</v>
      </c>
      <c r="C4" s="119" t="s">
        <v>33</v>
      </c>
      <c r="D4" s="120" t="s">
        <v>71</v>
      </c>
      <c r="E4" s="121">
        <v>0</v>
      </c>
      <c r="F4" s="122"/>
      <c r="G4" s="122"/>
      <c r="H4" s="129">
        <v>0</v>
      </c>
      <c r="I4" s="129">
        <v>0</v>
      </c>
      <c r="J4" s="132"/>
      <c r="K4" s="132"/>
      <c r="L4" s="132">
        <v>0</v>
      </c>
      <c r="M4" s="132"/>
      <c r="N4" s="114"/>
      <c r="O4" s="115">
        <v>0</v>
      </c>
      <c r="P4" s="126">
        <f aca="true" t="shared" si="0" ref="P4:P14">O4+H4</f>
        <v>0</v>
      </c>
    </row>
    <row r="5" spans="1:16" ht="24.75" customHeight="1">
      <c r="A5" s="127">
        <v>2</v>
      </c>
      <c r="B5" s="119" t="s">
        <v>49</v>
      </c>
      <c r="C5" s="119" t="s">
        <v>24</v>
      </c>
      <c r="D5" s="120" t="s">
        <v>72</v>
      </c>
      <c r="E5" s="121">
        <v>0</v>
      </c>
      <c r="F5" s="122"/>
      <c r="G5" s="122"/>
      <c r="H5" s="128">
        <v>0</v>
      </c>
      <c r="I5" s="50">
        <v>0</v>
      </c>
      <c r="J5" s="124"/>
      <c r="K5" s="129"/>
      <c r="L5" s="50">
        <v>0</v>
      </c>
      <c r="M5" s="130"/>
      <c r="N5" s="114"/>
      <c r="O5" s="115">
        <v>0</v>
      </c>
      <c r="P5" s="126">
        <f t="shared" si="0"/>
        <v>0</v>
      </c>
    </row>
    <row r="6" spans="1:16" ht="24.75" customHeight="1">
      <c r="A6" s="127">
        <v>3</v>
      </c>
      <c r="B6" s="119" t="s">
        <v>27</v>
      </c>
      <c r="C6" s="119" t="s">
        <v>24</v>
      </c>
      <c r="D6" s="120" t="s">
        <v>73</v>
      </c>
      <c r="E6" s="121">
        <v>0</v>
      </c>
      <c r="F6" s="122"/>
      <c r="G6" s="122"/>
      <c r="H6" s="128">
        <v>0</v>
      </c>
      <c r="I6" s="50">
        <v>0</v>
      </c>
      <c r="J6" s="129"/>
      <c r="K6" s="129"/>
      <c r="L6" s="50">
        <v>0</v>
      </c>
      <c r="M6" s="131"/>
      <c r="N6" s="114"/>
      <c r="O6" s="115">
        <v>0</v>
      </c>
      <c r="P6" s="126">
        <f t="shared" si="0"/>
        <v>0</v>
      </c>
    </row>
    <row r="7" spans="1:16" ht="24.75" customHeight="1">
      <c r="A7" s="127">
        <v>4</v>
      </c>
      <c r="B7" s="119" t="s">
        <v>32</v>
      </c>
      <c r="C7" s="119" t="s">
        <v>16</v>
      </c>
      <c r="D7" s="120" t="s">
        <v>74</v>
      </c>
      <c r="E7" s="121">
        <v>0</v>
      </c>
      <c r="F7" s="122"/>
      <c r="G7" s="122"/>
      <c r="H7" s="128">
        <v>0</v>
      </c>
      <c r="I7" s="50">
        <v>0</v>
      </c>
      <c r="J7" s="124"/>
      <c r="K7" s="129"/>
      <c r="L7" s="50">
        <v>0</v>
      </c>
      <c r="M7" s="130"/>
      <c r="N7" s="44"/>
      <c r="O7" s="115">
        <v>0</v>
      </c>
      <c r="P7" s="126">
        <f t="shared" si="0"/>
        <v>0</v>
      </c>
    </row>
    <row r="8" spans="1:16" ht="24.75" customHeight="1">
      <c r="A8" s="127">
        <v>5</v>
      </c>
      <c r="B8" s="119" t="s">
        <v>26</v>
      </c>
      <c r="C8" s="119" t="s">
        <v>16</v>
      </c>
      <c r="D8" s="120" t="s">
        <v>15</v>
      </c>
      <c r="E8" s="121">
        <v>0</v>
      </c>
      <c r="F8" s="122"/>
      <c r="G8" s="122"/>
      <c r="H8" s="123">
        <f>E8-G8-L8</f>
        <v>0</v>
      </c>
      <c r="I8" s="123">
        <v>1.7</v>
      </c>
      <c r="J8" s="124"/>
      <c r="K8" s="124"/>
      <c r="L8" s="124">
        <v>0</v>
      </c>
      <c r="M8" s="78"/>
      <c r="N8" s="44"/>
      <c r="O8" s="115">
        <v>1.7</v>
      </c>
      <c r="P8" s="126">
        <f t="shared" si="0"/>
        <v>1.7</v>
      </c>
    </row>
    <row r="9" spans="1:16" ht="39" customHeight="1">
      <c r="A9" s="127">
        <v>6</v>
      </c>
      <c r="B9" s="119" t="s">
        <v>75</v>
      </c>
      <c r="C9" s="119" t="s">
        <v>16</v>
      </c>
      <c r="D9" s="120" t="s">
        <v>74</v>
      </c>
      <c r="E9" s="121">
        <v>0</v>
      </c>
      <c r="F9" s="122"/>
      <c r="G9" s="50"/>
      <c r="H9" s="129">
        <v>0</v>
      </c>
      <c r="I9" s="50">
        <v>0</v>
      </c>
      <c r="J9" s="129"/>
      <c r="K9" s="129"/>
      <c r="L9" s="50">
        <v>0</v>
      </c>
      <c r="M9" s="131"/>
      <c r="N9" s="44"/>
      <c r="O9" s="115">
        <v>0</v>
      </c>
      <c r="P9" s="126">
        <f t="shared" si="0"/>
        <v>0</v>
      </c>
    </row>
    <row r="10" spans="1:16" ht="24.75" customHeight="1">
      <c r="A10" s="127">
        <v>7</v>
      </c>
      <c r="B10" s="119" t="s">
        <v>69</v>
      </c>
      <c r="C10" s="119" t="s">
        <v>70</v>
      </c>
      <c r="D10" s="120" t="s">
        <v>76</v>
      </c>
      <c r="E10" s="121">
        <v>0</v>
      </c>
      <c r="F10" s="122"/>
      <c r="G10" s="50"/>
      <c r="H10" s="129">
        <v>0</v>
      </c>
      <c r="I10" s="123">
        <v>0</v>
      </c>
      <c r="J10" s="129"/>
      <c r="K10" s="129"/>
      <c r="L10" s="50">
        <v>0</v>
      </c>
      <c r="M10" s="131"/>
      <c r="N10" s="44"/>
      <c r="O10" s="115">
        <v>0</v>
      </c>
      <c r="P10" s="126">
        <f t="shared" si="0"/>
        <v>0</v>
      </c>
    </row>
    <row r="11" spans="1:16" ht="24.75" customHeight="1">
      <c r="A11" s="127">
        <v>8</v>
      </c>
      <c r="B11" s="119" t="s">
        <v>20</v>
      </c>
      <c r="C11" s="119" t="s">
        <v>21</v>
      </c>
      <c r="D11" s="120" t="s">
        <v>77</v>
      </c>
      <c r="E11" s="121">
        <v>0</v>
      </c>
      <c r="F11" s="121"/>
      <c r="G11" s="121"/>
      <c r="H11" s="123">
        <v>0</v>
      </c>
      <c r="I11" s="50">
        <v>0</v>
      </c>
      <c r="J11" s="124"/>
      <c r="K11" s="129"/>
      <c r="L11" s="50">
        <v>0</v>
      </c>
      <c r="M11" s="130"/>
      <c r="N11" s="43"/>
      <c r="O11" s="115">
        <v>0</v>
      </c>
      <c r="P11" s="126">
        <f t="shared" si="0"/>
        <v>0</v>
      </c>
    </row>
    <row r="12" spans="1:16" ht="24.75" customHeight="1">
      <c r="A12" s="133">
        <v>9</v>
      </c>
      <c r="B12" s="119" t="s">
        <v>78</v>
      </c>
      <c r="C12" s="119" t="s">
        <v>21</v>
      </c>
      <c r="D12" s="120" t="s">
        <v>77</v>
      </c>
      <c r="E12" s="121">
        <v>0</v>
      </c>
      <c r="F12" s="121"/>
      <c r="G12" s="121"/>
      <c r="H12" s="123">
        <v>0</v>
      </c>
      <c r="I12" s="123">
        <v>0</v>
      </c>
      <c r="J12" s="129"/>
      <c r="K12" s="122"/>
      <c r="L12" s="50">
        <v>0</v>
      </c>
      <c r="M12" s="134"/>
      <c r="N12" s="49"/>
      <c r="O12" s="116">
        <v>0</v>
      </c>
      <c r="P12" s="126">
        <f t="shared" si="0"/>
        <v>0</v>
      </c>
    </row>
    <row r="13" spans="1:16" s="68" customFormat="1" ht="30" customHeight="1">
      <c r="A13" s="122">
        <v>10</v>
      </c>
      <c r="B13" s="119" t="s">
        <v>47</v>
      </c>
      <c r="C13" s="119" t="s">
        <v>21</v>
      </c>
      <c r="D13" s="120" t="s">
        <v>79</v>
      </c>
      <c r="E13" s="136">
        <v>0.01</v>
      </c>
      <c r="F13" s="122"/>
      <c r="G13" s="122"/>
      <c r="H13" s="123">
        <v>0.01</v>
      </c>
      <c r="I13" s="50">
        <v>0.088</v>
      </c>
      <c r="J13" s="129"/>
      <c r="K13" s="122"/>
      <c r="L13" s="129">
        <v>0</v>
      </c>
      <c r="M13" s="134"/>
      <c r="N13" s="66"/>
      <c r="O13" s="115">
        <v>0.078</v>
      </c>
      <c r="P13" s="126">
        <f t="shared" si="0"/>
        <v>0.088</v>
      </c>
    </row>
    <row r="14" spans="1:16" ht="32.25" customHeight="1">
      <c r="A14" s="127">
        <v>11</v>
      </c>
      <c r="B14" s="120" t="s">
        <v>80</v>
      </c>
      <c r="C14" s="120" t="s">
        <v>24</v>
      </c>
      <c r="D14" s="120" t="s">
        <v>81</v>
      </c>
      <c r="E14" s="122">
        <v>0</v>
      </c>
      <c r="F14" s="122"/>
      <c r="G14" s="122"/>
      <c r="H14" s="129">
        <v>0</v>
      </c>
      <c r="I14" s="129">
        <v>0</v>
      </c>
      <c r="J14" s="122"/>
      <c r="K14" s="122"/>
      <c r="L14" s="122">
        <v>0</v>
      </c>
      <c r="M14" s="135"/>
      <c r="N14" s="44"/>
      <c r="O14" s="115">
        <v>0</v>
      </c>
      <c r="P14" s="126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J2:M2"/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I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399" t="s">
        <v>106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53" t="s">
        <v>33</v>
      </c>
      <c r="D4" s="154" t="s">
        <v>71</v>
      </c>
      <c r="E4" s="157">
        <v>0</v>
      </c>
      <c r="F4" s="122"/>
      <c r="G4" s="122"/>
      <c r="H4" s="162">
        <f>E4-G4-L4</f>
        <v>0</v>
      </c>
      <c r="I4" s="161">
        <v>0</v>
      </c>
      <c r="J4" s="132"/>
      <c r="K4" s="132"/>
      <c r="L4" s="159">
        <v>0</v>
      </c>
      <c r="M4" s="132"/>
      <c r="N4" s="114"/>
      <c r="O4" s="163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53" t="s">
        <v>24</v>
      </c>
      <c r="D5" s="154" t="s">
        <v>72</v>
      </c>
      <c r="E5" s="157">
        <v>0</v>
      </c>
      <c r="F5" s="122"/>
      <c r="G5" s="122"/>
      <c r="H5" s="162">
        <f>E5-G5-L5</f>
        <v>0</v>
      </c>
      <c r="I5" s="53">
        <v>0</v>
      </c>
      <c r="J5" s="124"/>
      <c r="K5" s="129"/>
      <c r="L5" s="53">
        <v>0</v>
      </c>
      <c r="M5" s="130"/>
      <c r="N5" s="114"/>
      <c r="O5" s="163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53" t="s">
        <v>24</v>
      </c>
      <c r="D6" s="154" t="s">
        <v>73</v>
      </c>
      <c r="E6" s="157">
        <v>0</v>
      </c>
      <c r="F6" s="122"/>
      <c r="G6" s="122"/>
      <c r="H6" s="162">
        <f>E6-G6-L6</f>
        <v>0</v>
      </c>
      <c r="I6" s="53">
        <v>0</v>
      </c>
      <c r="J6" s="129"/>
      <c r="K6" s="129"/>
      <c r="L6" s="53">
        <v>0</v>
      </c>
      <c r="M6" s="131"/>
      <c r="N6" s="114"/>
      <c r="O6" s="163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53" t="s">
        <v>16</v>
      </c>
      <c r="D7" s="154" t="s">
        <v>74</v>
      </c>
      <c r="E7" s="157">
        <v>0</v>
      </c>
      <c r="F7" s="122"/>
      <c r="G7" s="122"/>
      <c r="H7" s="162">
        <f>E7-G7-L7</f>
        <v>0</v>
      </c>
      <c r="I7" s="53">
        <v>0</v>
      </c>
      <c r="J7" s="124"/>
      <c r="K7" s="129"/>
      <c r="L7" s="53">
        <v>0</v>
      </c>
      <c r="M7" s="130"/>
      <c r="N7" s="44"/>
      <c r="O7" s="163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53" t="s">
        <v>16</v>
      </c>
      <c r="D8" s="154" t="s">
        <v>15</v>
      </c>
      <c r="E8" s="157">
        <v>0.34</v>
      </c>
      <c r="F8" s="122"/>
      <c r="G8" s="122"/>
      <c r="H8" s="162">
        <f>E8-G8-L8</f>
        <v>0.34</v>
      </c>
      <c r="I8" s="162">
        <v>2.04</v>
      </c>
      <c r="J8" s="124"/>
      <c r="K8" s="124"/>
      <c r="L8" s="160">
        <v>0</v>
      </c>
      <c r="M8" s="78"/>
      <c r="N8" s="44"/>
      <c r="O8" s="163">
        <v>1.7</v>
      </c>
      <c r="P8" s="165">
        <f t="shared" si="0"/>
        <v>2.04</v>
      </c>
    </row>
    <row r="9" spans="1:16" ht="39" customHeight="1">
      <c r="A9" s="152">
        <v>6</v>
      </c>
      <c r="B9" s="153" t="s">
        <v>75</v>
      </c>
      <c r="C9" s="153" t="s">
        <v>16</v>
      </c>
      <c r="D9" s="154" t="s">
        <v>74</v>
      </c>
      <c r="E9" s="157">
        <v>0</v>
      </c>
      <c r="F9" s="122"/>
      <c r="G9" s="50"/>
      <c r="H9" s="162">
        <f aca="true" t="shared" si="1" ref="H9:H14">E9-G9-L9</f>
        <v>0</v>
      </c>
      <c r="I9" s="53">
        <v>0</v>
      </c>
      <c r="J9" s="129"/>
      <c r="K9" s="129"/>
      <c r="L9" s="53">
        <v>0</v>
      </c>
      <c r="M9" s="131"/>
      <c r="N9" s="44"/>
      <c r="O9" s="163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53" t="s">
        <v>70</v>
      </c>
      <c r="D10" s="154" t="s">
        <v>76</v>
      </c>
      <c r="E10" s="157">
        <v>0</v>
      </c>
      <c r="F10" s="122"/>
      <c r="G10" s="50"/>
      <c r="H10" s="162">
        <f t="shared" si="1"/>
        <v>0</v>
      </c>
      <c r="I10" s="162">
        <v>0</v>
      </c>
      <c r="J10" s="129"/>
      <c r="K10" s="129"/>
      <c r="L10" s="53">
        <v>0</v>
      </c>
      <c r="M10" s="131"/>
      <c r="N10" s="44"/>
      <c r="O10" s="163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53" t="s">
        <v>21</v>
      </c>
      <c r="D11" s="154" t="s">
        <v>77</v>
      </c>
      <c r="E11" s="157">
        <v>0</v>
      </c>
      <c r="F11" s="121"/>
      <c r="G11" s="121"/>
      <c r="H11" s="162">
        <f t="shared" si="1"/>
        <v>0</v>
      </c>
      <c r="I11" s="53">
        <v>0</v>
      </c>
      <c r="J11" s="124"/>
      <c r="K11" s="129"/>
      <c r="L11" s="53">
        <v>0</v>
      </c>
      <c r="M11" s="130"/>
      <c r="N11" s="43"/>
      <c r="O11" s="163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53" t="s">
        <v>21</v>
      </c>
      <c r="D12" s="154" t="s">
        <v>77</v>
      </c>
      <c r="E12" s="157">
        <v>0</v>
      </c>
      <c r="F12" s="121"/>
      <c r="G12" s="121"/>
      <c r="H12" s="162">
        <f t="shared" si="1"/>
        <v>0</v>
      </c>
      <c r="I12" s="162">
        <v>0</v>
      </c>
      <c r="J12" s="129"/>
      <c r="K12" s="122"/>
      <c r="L12" s="53">
        <v>0</v>
      </c>
      <c r="M12" s="134"/>
      <c r="N12" s="49"/>
      <c r="O12" s="164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53" t="s">
        <v>21</v>
      </c>
      <c r="D13" s="154" t="s">
        <v>79</v>
      </c>
      <c r="E13" s="158">
        <v>0.009</v>
      </c>
      <c r="F13" s="122"/>
      <c r="G13" s="122"/>
      <c r="H13" s="162">
        <f>E13-G13-L13</f>
        <v>0.009</v>
      </c>
      <c r="I13" s="53">
        <v>0.09699999999999999</v>
      </c>
      <c r="J13" s="129"/>
      <c r="K13" s="122"/>
      <c r="L13" s="161">
        <v>0</v>
      </c>
      <c r="M13" s="134"/>
      <c r="N13" s="66"/>
      <c r="O13" s="163">
        <v>0.088</v>
      </c>
      <c r="P13" s="165">
        <f t="shared" si="0"/>
        <v>0.09699999999999999</v>
      </c>
    </row>
    <row r="14" spans="1:16" ht="32.25" customHeight="1">
      <c r="A14" s="152">
        <v>11</v>
      </c>
      <c r="B14" s="154" t="s">
        <v>80</v>
      </c>
      <c r="C14" s="154" t="s">
        <v>24</v>
      </c>
      <c r="D14" s="154" t="s">
        <v>81</v>
      </c>
      <c r="E14" s="156">
        <v>0</v>
      </c>
      <c r="F14" s="122"/>
      <c r="G14" s="122"/>
      <c r="H14" s="162">
        <f t="shared" si="1"/>
        <v>0</v>
      </c>
      <c r="I14" s="161">
        <v>0</v>
      </c>
      <c r="J14" s="122"/>
      <c r="K14" s="122"/>
      <c r="L14" s="156">
        <v>0</v>
      </c>
      <c r="M14" s="135"/>
      <c r="N14" s="44"/>
      <c r="O14" s="163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A1:N1"/>
    <mergeCell ref="A2:A3"/>
    <mergeCell ref="B2:B3"/>
    <mergeCell ref="C2:C3"/>
    <mergeCell ref="D2:D3"/>
    <mergeCell ref="E2:E3"/>
    <mergeCell ref="F2:I2"/>
    <mergeCell ref="J2:M2"/>
    <mergeCell ref="N2:N3"/>
    <mergeCell ref="O2:O3"/>
    <mergeCell ref="P2:P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2" sqref="O2:P3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400" t="s">
        <v>120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6" ht="27" customHeight="1">
      <c r="A2" s="301" t="s">
        <v>0</v>
      </c>
      <c r="B2" s="301" t="s">
        <v>13</v>
      </c>
      <c r="C2" s="301" t="s">
        <v>12</v>
      </c>
      <c r="D2" s="301" t="s">
        <v>2</v>
      </c>
      <c r="E2" s="301" t="s">
        <v>1</v>
      </c>
      <c r="F2" s="304" t="s">
        <v>7</v>
      </c>
      <c r="G2" s="305"/>
      <c r="H2" s="305"/>
      <c r="I2" s="306"/>
      <c r="J2" s="304" t="s">
        <v>8</v>
      </c>
      <c r="K2" s="305"/>
      <c r="L2" s="305"/>
      <c r="M2" s="306"/>
      <c r="N2" s="391" t="s">
        <v>25</v>
      </c>
      <c r="O2" s="396" t="s">
        <v>85</v>
      </c>
      <c r="P2" s="398" t="s">
        <v>99</v>
      </c>
    </row>
    <row r="3" spans="1:16" ht="31.5" customHeight="1">
      <c r="A3" s="302"/>
      <c r="B3" s="303"/>
      <c r="C3" s="303"/>
      <c r="D3" s="303"/>
      <c r="E3" s="302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187" t="s">
        <v>5</v>
      </c>
      <c r="L3" s="5" t="s">
        <v>11</v>
      </c>
      <c r="M3" s="107" t="s">
        <v>6</v>
      </c>
      <c r="N3" s="391"/>
      <c r="O3" s="397"/>
      <c r="P3" s="398"/>
    </row>
    <row r="4" spans="1:16" ht="30" customHeight="1">
      <c r="A4" s="152">
        <v>1</v>
      </c>
      <c r="B4" s="153" t="s">
        <v>28</v>
      </c>
      <c r="C4" s="190" t="s">
        <v>33</v>
      </c>
      <c r="D4" s="191" t="s">
        <v>71</v>
      </c>
      <c r="E4" s="192">
        <v>0</v>
      </c>
      <c r="F4" s="193"/>
      <c r="G4" s="193"/>
      <c r="H4" s="194">
        <f>E4-G4-L4</f>
        <v>0</v>
      </c>
      <c r="I4" s="195">
        <v>0</v>
      </c>
      <c r="J4" s="196"/>
      <c r="K4" s="196"/>
      <c r="L4" s="196">
        <v>0</v>
      </c>
      <c r="M4" s="197"/>
      <c r="N4" s="198"/>
      <c r="O4" s="163">
        <v>0</v>
      </c>
      <c r="P4" s="165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90" t="s">
        <v>24</v>
      </c>
      <c r="D5" s="191" t="s">
        <v>72</v>
      </c>
      <c r="E5" s="192">
        <v>0</v>
      </c>
      <c r="F5" s="193"/>
      <c r="G5" s="193"/>
      <c r="H5" s="194">
        <f>E5-G5-L5</f>
        <v>0</v>
      </c>
      <c r="I5" s="199">
        <v>0</v>
      </c>
      <c r="J5" s="200"/>
      <c r="K5" s="195"/>
      <c r="L5" s="199">
        <v>0</v>
      </c>
      <c r="M5" s="201"/>
      <c r="N5" s="198"/>
      <c r="O5" s="163">
        <v>0</v>
      </c>
      <c r="P5" s="165">
        <f t="shared" si="0"/>
        <v>0</v>
      </c>
    </row>
    <row r="6" spans="1:16" ht="24.75" customHeight="1">
      <c r="A6" s="152">
        <v>3</v>
      </c>
      <c r="B6" s="153" t="s">
        <v>27</v>
      </c>
      <c r="C6" s="190" t="s">
        <v>24</v>
      </c>
      <c r="D6" s="191" t="s">
        <v>73</v>
      </c>
      <c r="E6" s="192">
        <v>0</v>
      </c>
      <c r="F6" s="193"/>
      <c r="G6" s="193"/>
      <c r="H6" s="194">
        <f>E6-G6-L6</f>
        <v>0</v>
      </c>
      <c r="I6" s="199">
        <v>0</v>
      </c>
      <c r="J6" s="195"/>
      <c r="K6" s="195"/>
      <c r="L6" s="199">
        <v>0</v>
      </c>
      <c r="M6" s="202"/>
      <c r="N6" s="198"/>
      <c r="O6" s="163">
        <v>0</v>
      </c>
      <c r="P6" s="165">
        <f t="shared" si="0"/>
        <v>0</v>
      </c>
    </row>
    <row r="7" spans="1:16" ht="24.75" customHeight="1">
      <c r="A7" s="152">
        <v>4</v>
      </c>
      <c r="B7" s="153" t="s">
        <v>32</v>
      </c>
      <c r="C7" s="190" t="s">
        <v>16</v>
      </c>
      <c r="D7" s="191" t="s">
        <v>74</v>
      </c>
      <c r="E7" s="192">
        <v>0</v>
      </c>
      <c r="F7" s="193"/>
      <c r="G7" s="193"/>
      <c r="H7" s="194">
        <f>E7-G7-L7</f>
        <v>0</v>
      </c>
      <c r="I7" s="199">
        <v>0</v>
      </c>
      <c r="J7" s="200"/>
      <c r="K7" s="195"/>
      <c r="L7" s="199">
        <v>0</v>
      </c>
      <c r="M7" s="201"/>
      <c r="N7" s="49"/>
      <c r="O7" s="163">
        <v>0</v>
      </c>
      <c r="P7" s="165">
        <f t="shared" si="0"/>
        <v>0</v>
      </c>
    </row>
    <row r="8" spans="1:16" ht="24.75" customHeight="1">
      <c r="A8" s="152">
        <v>5</v>
      </c>
      <c r="B8" s="153" t="s">
        <v>26</v>
      </c>
      <c r="C8" s="190" t="s">
        <v>16</v>
      </c>
      <c r="D8" s="191" t="s">
        <v>15</v>
      </c>
      <c r="E8" s="192">
        <v>10.98</v>
      </c>
      <c r="F8" s="193"/>
      <c r="G8" s="193"/>
      <c r="H8" s="194">
        <f>E8-G8-L8</f>
        <v>0</v>
      </c>
      <c r="I8" s="194">
        <v>2.04</v>
      </c>
      <c r="J8" s="200" t="s">
        <v>113</v>
      </c>
      <c r="K8" s="200" t="s">
        <v>60</v>
      </c>
      <c r="L8" s="200">
        <v>10.98</v>
      </c>
      <c r="M8" s="203" t="s">
        <v>122</v>
      </c>
      <c r="N8" s="49"/>
      <c r="O8" s="163">
        <v>2.04</v>
      </c>
      <c r="P8" s="165">
        <f t="shared" si="0"/>
        <v>2.04</v>
      </c>
    </row>
    <row r="9" spans="1:16" ht="39" customHeight="1">
      <c r="A9" s="152">
        <v>6</v>
      </c>
      <c r="B9" s="153" t="s">
        <v>75</v>
      </c>
      <c r="C9" s="190" t="s">
        <v>16</v>
      </c>
      <c r="D9" s="191" t="s">
        <v>74</v>
      </c>
      <c r="E9" s="192">
        <v>0</v>
      </c>
      <c r="F9" s="193"/>
      <c r="G9" s="199"/>
      <c r="H9" s="194">
        <f aca="true" t="shared" si="1" ref="H9:H14">E9-G9-L9</f>
        <v>0</v>
      </c>
      <c r="I9" s="199">
        <v>0</v>
      </c>
      <c r="J9" s="195"/>
      <c r="K9" s="195"/>
      <c r="L9" s="199">
        <v>0</v>
      </c>
      <c r="M9" s="202"/>
      <c r="N9" s="49"/>
      <c r="O9" s="163">
        <v>0</v>
      </c>
      <c r="P9" s="165">
        <f t="shared" si="0"/>
        <v>0</v>
      </c>
    </row>
    <row r="10" spans="1:16" ht="24.75" customHeight="1">
      <c r="A10" s="152">
        <v>7</v>
      </c>
      <c r="B10" s="153" t="s">
        <v>69</v>
      </c>
      <c r="C10" s="190" t="s">
        <v>70</v>
      </c>
      <c r="D10" s="191" t="s">
        <v>76</v>
      </c>
      <c r="E10" s="192">
        <v>0</v>
      </c>
      <c r="F10" s="193"/>
      <c r="G10" s="199"/>
      <c r="H10" s="194">
        <f t="shared" si="1"/>
        <v>0</v>
      </c>
      <c r="I10" s="194">
        <v>0</v>
      </c>
      <c r="J10" s="195"/>
      <c r="K10" s="195"/>
      <c r="L10" s="199">
        <v>0</v>
      </c>
      <c r="M10" s="202"/>
      <c r="N10" s="49"/>
      <c r="O10" s="163">
        <v>0</v>
      </c>
      <c r="P10" s="165">
        <f t="shared" si="0"/>
        <v>0</v>
      </c>
    </row>
    <row r="11" spans="1:16" ht="24.75" customHeight="1">
      <c r="A11" s="152">
        <v>8</v>
      </c>
      <c r="B11" s="153" t="s">
        <v>20</v>
      </c>
      <c r="C11" s="190" t="s">
        <v>21</v>
      </c>
      <c r="D11" s="191" t="s">
        <v>77</v>
      </c>
      <c r="E11" s="192">
        <v>0</v>
      </c>
      <c r="F11" s="192"/>
      <c r="G11" s="192"/>
      <c r="H11" s="194">
        <f t="shared" si="1"/>
        <v>0</v>
      </c>
      <c r="I11" s="199">
        <v>0</v>
      </c>
      <c r="J11" s="200"/>
      <c r="K11" s="195"/>
      <c r="L11" s="199">
        <v>0</v>
      </c>
      <c r="M11" s="201"/>
      <c r="N11" s="204"/>
      <c r="O11" s="163">
        <v>0</v>
      </c>
      <c r="P11" s="165">
        <f t="shared" si="0"/>
        <v>0</v>
      </c>
    </row>
    <row r="12" spans="1:16" ht="24.75" customHeight="1">
      <c r="A12" s="155">
        <v>9</v>
      </c>
      <c r="B12" s="153" t="s">
        <v>78</v>
      </c>
      <c r="C12" s="190" t="s">
        <v>21</v>
      </c>
      <c r="D12" s="191" t="s">
        <v>77</v>
      </c>
      <c r="E12" s="192">
        <v>0</v>
      </c>
      <c r="F12" s="192"/>
      <c r="G12" s="192"/>
      <c r="H12" s="194">
        <f t="shared" si="1"/>
        <v>0</v>
      </c>
      <c r="I12" s="194">
        <v>0</v>
      </c>
      <c r="J12" s="195"/>
      <c r="K12" s="193"/>
      <c r="L12" s="199">
        <v>0</v>
      </c>
      <c r="M12" s="205"/>
      <c r="N12" s="49"/>
      <c r="O12" s="164">
        <v>0</v>
      </c>
      <c r="P12" s="165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90" t="s">
        <v>21</v>
      </c>
      <c r="D13" s="191" t="s">
        <v>79</v>
      </c>
      <c r="E13" s="206">
        <v>0.01</v>
      </c>
      <c r="F13" s="193"/>
      <c r="G13" s="193"/>
      <c r="H13" s="194">
        <f>E13-G13-L13</f>
        <v>0.01</v>
      </c>
      <c r="I13" s="199">
        <v>0.107</v>
      </c>
      <c r="J13" s="195"/>
      <c r="K13" s="193"/>
      <c r="L13" s="195">
        <v>0</v>
      </c>
      <c r="M13" s="205"/>
      <c r="N13" s="49"/>
      <c r="O13" s="163">
        <v>0.09699999999999999</v>
      </c>
      <c r="P13" s="165">
        <f t="shared" si="0"/>
        <v>0.10699999999999998</v>
      </c>
    </row>
    <row r="14" spans="1:16" ht="32.25" customHeight="1">
      <c r="A14" s="152">
        <v>11</v>
      </c>
      <c r="B14" s="154" t="s">
        <v>80</v>
      </c>
      <c r="C14" s="191" t="s">
        <v>24</v>
      </c>
      <c r="D14" s="191" t="s">
        <v>81</v>
      </c>
      <c r="E14" s="193">
        <v>0</v>
      </c>
      <c r="F14" s="193"/>
      <c r="G14" s="193"/>
      <c r="H14" s="194">
        <f t="shared" si="1"/>
        <v>0</v>
      </c>
      <c r="I14" s="195">
        <v>0</v>
      </c>
      <c r="J14" s="193"/>
      <c r="K14" s="193"/>
      <c r="L14" s="193">
        <v>0</v>
      </c>
      <c r="M14" s="207"/>
      <c r="N14" s="49"/>
      <c r="O14" s="163">
        <v>0</v>
      </c>
      <c r="P14" s="165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O2:O3"/>
    <mergeCell ref="P2:P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34"/>
  <sheetViews>
    <sheetView zoomScalePageLayoutView="0" workbookViewId="0" topLeftCell="A61">
      <selection activeCell="I65" sqref="I65"/>
    </sheetView>
  </sheetViews>
  <sheetFormatPr defaultColWidth="9.00390625" defaultRowHeight="14.25"/>
  <sheetData>
    <row r="3" spans="3:16" ht="20.25">
      <c r="C3" s="395" t="s">
        <v>84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3:16" ht="14.25">
      <c r="C4" s="301" t="s">
        <v>0</v>
      </c>
      <c r="D4" s="301" t="s">
        <v>13</v>
      </c>
      <c r="E4" s="301" t="s">
        <v>12</v>
      </c>
      <c r="F4" s="301" t="s">
        <v>2</v>
      </c>
      <c r="G4" s="301" t="s">
        <v>1</v>
      </c>
      <c r="H4" s="304" t="s">
        <v>7</v>
      </c>
      <c r="I4" s="305"/>
      <c r="J4" s="305"/>
      <c r="K4" s="306"/>
      <c r="L4" s="304" t="s">
        <v>8</v>
      </c>
      <c r="M4" s="305"/>
      <c r="N4" s="305"/>
      <c r="O4" s="306"/>
      <c r="P4" s="391" t="s">
        <v>25</v>
      </c>
    </row>
    <row r="5" spans="3:16" ht="42.75">
      <c r="C5" s="302"/>
      <c r="D5" s="303"/>
      <c r="E5" s="303"/>
      <c r="F5" s="303"/>
      <c r="G5" s="302"/>
      <c r="H5" s="5" t="s">
        <v>9</v>
      </c>
      <c r="I5" s="5" t="s">
        <v>10</v>
      </c>
      <c r="J5" s="45" t="s">
        <v>3</v>
      </c>
      <c r="K5" s="5" t="s">
        <v>4</v>
      </c>
      <c r="L5" s="5" t="s">
        <v>14</v>
      </c>
      <c r="M5" s="5" t="s">
        <v>5</v>
      </c>
      <c r="N5" s="5" t="s">
        <v>11</v>
      </c>
      <c r="O5" s="107" t="s">
        <v>6</v>
      </c>
      <c r="P5" s="391"/>
    </row>
    <row r="6" spans="3:16" ht="25.5">
      <c r="C6" s="127">
        <v>1</v>
      </c>
      <c r="D6" s="119" t="s">
        <v>28</v>
      </c>
      <c r="E6" s="119" t="s">
        <v>33</v>
      </c>
      <c r="F6" s="120" t="s">
        <v>71</v>
      </c>
      <c r="G6" s="121">
        <v>0</v>
      </c>
      <c r="H6" s="122"/>
      <c r="I6" s="122"/>
      <c r="J6" s="129">
        <v>0</v>
      </c>
      <c r="K6" s="129">
        <v>0</v>
      </c>
      <c r="L6" s="132"/>
      <c r="M6" s="132"/>
      <c r="N6" s="132">
        <v>0</v>
      </c>
      <c r="O6" s="132"/>
      <c r="P6" s="114"/>
    </row>
    <row r="7" spans="3:16" ht="25.5">
      <c r="C7" s="127">
        <v>2</v>
      </c>
      <c r="D7" s="119" t="s">
        <v>49</v>
      </c>
      <c r="E7" s="119" t="s">
        <v>24</v>
      </c>
      <c r="F7" s="120" t="s">
        <v>72</v>
      </c>
      <c r="G7" s="121">
        <v>0</v>
      </c>
      <c r="H7" s="122"/>
      <c r="I7" s="122"/>
      <c r="J7" s="128">
        <v>0</v>
      </c>
      <c r="K7" s="50">
        <v>0</v>
      </c>
      <c r="L7" s="124"/>
      <c r="M7" s="129"/>
      <c r="N7" s="50">
        <v>0</v>
      </c>
      <c r="O7" s="130"/>
      <c r="P7" s="114"/>
    </row>
    <row r="8" spans="3:16" ht="25.5">
      <c r="C8" s="127">
        <v>3</v>
      </c>
      <c r="D8" s="119" t="s">
        <v>27</v>
      </c>
      <c r="E8" s="119" t="s">
        <v>24</v>
      </c>
      <c r="F8" s="120" t="s">
        <v>73</v>
      </c>
      <c r="G8" s="121">
        <v>0</v>
      </c>
      <c r="H8" s="122"/>
      <c r="I8" s="122"/>
      <c r="J8" s="128">
        <v>0</v>
      </c>
      <c r="K8" s="50">
        <v>0</v>
      </c>
      <c r="L8" s="129"/>
      <c r="M8" s="129"/>
      <c r="N8" s="50">
        <v>0</v>
      </c>
      <c r="O8" s="131"/>
      <c r="P8" s="114"/>
    </row>
    <row r="9" spans="3:16" ht="14.25">
      <c r="C9" s="127">
        <v>4</v>
      </c>
      <c r="D9" s="119" t="s">
        <v>32</v>
      </c>
      <c r="E9" s="119" t="s">
        <v>16</v>
      </c>
      <c r="F9" s="120" t="s">
        <v>74</v>
      </c>
      <c r="G9" s="121">
        <v>0</v>
      </c>
      <c r="H9" s="122"/>
      <c r="I9" s="122"/>
      <c r="J9" s="128">
        <v>0</v>
      </c>
      <c r="K9" s="50">
        <v>0</v>
      </c>
      <c r="L9" s="124"/>
      <c r="M9" s="129"/>
      <c r="N9" s="50">
        <v>0</v>
      </c>
      <c r="O9" s="130"/>
      <c r="P9" s="44"/>
    </row>
    <row r="10" spans="3:16" ht="14.25">
      <c r="C10" s="127">
        <v>5</v>
      </c>
      <c r="D10" s="119" t="s">
        <v>26</v>
      </c>
      <c r="E10" s="119" t="s">
        <v>16</v>
      </c>
      <c r="F10" s="120" t="s">
        <v>15</v>
      </c>
      <c r="G10" s="121">
        <v>0</v>
      </c>
      <c r="H10" s="122"/>
      <c r="I10" s="122"/>
      <c r="J10" s="123">
        <f>G10-I10-N10</f>
        <v>0</v>
      </c>
      <c r="K10" s="123">
        <v>1.7</v>
      </c>
      <c r="L10" s="124"/>
      <c r="M10" s="124"/>
      <c r="N10" s="124">
        <v>0</v>
      </c>
      <c r="O10" s="78"/>
      <c r="P10" s="44"/>
    </row>
    <row r="11" spans="3:16" ht="38.25">
      <c r="C11" s="127">
        <v>6</v>
      </c>
      <c r="D11" s="119" t="s">
        <v>75</v>
      </c>
      <c r="E11" s="119" t="s">
        <v>16</v>
      </c>
      <c r="F11" s="120" t="s">
        <v>74</v>
      </c>
      <c r="G11" s="121">
        <v>0</v>
      </c>
      <c r="H11" s="122"/>
      <c r="I11" s="50"/>
      <c r="J11" s="129">
        <v>0</v>
      </c>
      <c r="K11" s="50">
        <v>0</v>
      </c>
      <c r="L11" s="129"/>
      <c r="M11" s="129"/>
      <c r="N11" s="50">
        <v>0</v>
      </c>
      <c r="O11" s="131"/>
      <c r="P11" s="44"/>
    </row>
    <row r="12" spans="3:16" ht="25.5">
      <c r="C12" s="127">
        <v>7</v>
      </c>
      <c r="D12" s="119" t="s">
        <v>69</v>
      </c>
      <c r="E12" s="119" t="s">
        <v>70</v>
      </c>
      <c r="F12" s="120" t="s">
        <v>76</v>
      </c>
      <c r="G12" s="121">
        <v>0</v>
      </c>
      <c r="H12" s="122"/>
      <c r="I12" s="50"/>
      <c r="J12" s="129">
        <v>0</v>
      </c>
      <c r="K12" s="123">
        <v>0</v>
      </c>
      <c r="L12" s="129"/>
      <c r="M12" s="129"/>
      <c r="N12" s="50">
        <v>0</v>
      </c>
      <c r="O12" s="131"/>
      <c r="P12" s="44"/>
    </row>
    <row r="13" spans="3:16" ht="14.25">
      <c r="C13" s="127">
        <v>8</v>
      </c>
      <c r="D13" s="119" t="s">
        <v>20</v>
      </c>
      <c r="E13" s="119" t="s">
        <v>21</v>
      </c>
      <c r="F13" s="120" t="s">
        <v>77</v>
      </c>
      <c r="G13" s="121">
        <v>0</v>
      </c>
      <c r="H13" s="121"/>
      <c r="I13" s="121"/>
      <c r="J13" s="123">
        <v>0</v>
      </c>
      <c r="K13" s="50">
        <v>0</v>
      </c>
      <c r="L13" s="124"/>
      <c r="M13" s="129"/>
      <c r="N13" s="50">
        <v>0</v>
      </c>
      <c r="O13" s="130"/>
      <c r="P13" s="43"/>
    </row>
    <row r="14" spans="3:16" ht="14.25">
      <c r="C14" s="133">
        <v>9</v>
      </c>
      <c r="D14" s="119" t="s">
        <v>78</v>
      </c>
      <c r="E14" s="119" t="s">
        <v>21</v>
      </c>
      <c r="F14" s="120" t="s">
        <v>77</v>
      </c>
      <c r="G14" s="121">
        <v>0</v>
      </c>
      <c r="H14" s="121"/>
      <c r="I14" s="121"/>
      <c r="J14" s="123">
        <v>0</v>
      </c>
      <c r="K14" s="123">
        <v>0</v>
      </c>
      <c r="L14" s="129"/>
      <c r="M14" s="122"/>
      <c r="N14" s="50">
        <v>0</v>
      </c>
      <c r="O14" s="134"/>
      <c r="P14" s="49"/>
    </row>
    <row r="15" spans="3:16" ht="25.5">
      <c r="C15" s="122">
        <v>10</v>
      </c>
      <c r="D15" s="119" t="s">
        <v>47</v>
      </c>
      <c r="E15" s="119" t="s">
        <v>21</v>
      </c>
      <c r="F15" s="120" t="s">
        <v>79</v>
      </c>
      <c r="G15" s="136">
        <v>0.01</v>
      </c>
      <c r="H15" s="122"/>
      <c r="I15" s="122"/>
      <c r="J15" s="123">
        <v>0.01</v>
      </c>
      <c r="K15" s="50">
        <v>0.088</v>
      </c>
      <c r="L15" s="129"/>
      <c r="M15" s="122"/>
      <c r="N15" s="129">
        <v>0</v>
      </c>
      <c r="O15" s="134"/>
      <c r="P15" s="66"/>
    </row>
    <row r="16" spans="3:16" ht="38.25">
      <c r="C16" s="127">
        <v>11</v>
      </c>
      <c r="D16" s="120" t="s">
        <v>80</v>
      </c>
      <c r="E16" s="120" t="s">
        <v>24</v>
      </c>
      <c r="F16" s="120" t="s">
        <v>81</v>
      </c>
      <c r="G16" s="122">
        <v>0</v>
      </c>
      <c r="H16" s="122"/>
      <c r="I16" s="122"/>
      <c r="J16" s="129">
        <v>0</v>
      </c>
      <c r="K16" s="129">
        <v>0</v>
      </c>
      <c r="L16" s="122"/>
      <c r="M16" s="122"/>
      <c r="N16" s="122">
        <v>0</v>
      </c>
      <c r="O16" s="135"/>
      <c r="P16" s="44"/>
    </row>
    <row r="19" spans="3:16" ht="20.25">
      <c r="C19" s="399" t="s">
        <v>106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</row>
    <row r="20" spans="3:16" ht="14.25">
      <c r="C20" s="301" t="s">
        <v>0</v>
      </c>
      <c r="D20" s="301" t="s">
        <v>13</v>
      </c>
      <c r="E20" s="301" t="s">
        <v>12</v>
      </c>
      <c r="F20" s="301" t="s">
        <v>2</v>
      </c>
      <c r="G20" s="301" t="s">
        <v>1</v>
      </c>
      <c r="H20" s="304" t="s">
        <v>7</v>
      </c>
      <c r="I20" s="305"/>
      <c r="J20" s="305"/>
      <c r="K20" s="306"/>
      <c r="L20" s="304" t="s">
        <v>8</v>
      </c>
      <c r="M20" s="305"/>
      <c r="N20" s="305"/>
      <c r="O20" s="306"/>
      <c r="P20" s="391" t="s">
        <v>25</v>
      </c>
    </row>
    <row r="21" spans="3:16" ht="42.75">
      <c r="C21" s="302"/>
      <c r="D21" s="303"/>
      <c r="E21" s="303"/>
      <c r="F21" s="303"/>
      <c r="G21" s="302"/>
      <c r="H21" s="5" t="s">
        <v>9</v>
      </c>
      <c r="I21" s="5" t="s">
        <v>10</v>
      </c>
      <c r="J21" s="45" t="s">
        <v>3</v>
      </c>
      <c r="K21" s="5" t="s">
        <v>4</v>
      </c>
      <c r="L21" s="5" t="s">
        <v>14</v>
      </c>
      <c r="M21" s="5" t="s">
        <v>5</v>
      </c>
      <c r="N21" s="5" t="s">
        <v>11</v>
      </c>
      <c r="O21" s="107" t="s">
        <v>6</v>
      </c>
      <c r="P21" s="391"/>
    </row>
    <row r="22" spans="3:16" ht="25.5">
      <c r="C22" s="152">
        <v>1</v>
      </c>
      <c r="D22" s="153" t="s">
        <v>28</v>
      </c>
      <c r="E22" s="153" t="s">
        <v>33</v>
      </c>
      <c r="F22" s="154" t="s">
        <v>71</v>
      </c>
      <c r="G22" s="157">
        <v>0</v>
      </c>
      <c r="H22" s="122"/>
      <c r="I22" s="122"/>
      <c r="J22" s="162">
        <f>G22-I22-N22</f>
        <v>0</v>
      </c>
      <c r="K22" s="161">
        <v>0</v>
      </c>
      <c r="L22" s="132"/>
      <c r="M22" s="132"/>
      <c r="N22" s="159">
        <v>0</v>
      </c>
      <c r="O22" s="132"/>
      <c r="P22" s="114"/>
    </row>
    <row r="23" spans="3:16" ht="25.5">
      <c r="C23" s="152">
        <v>2</v>
      </c>
      <c r="D23" s="153" t="s">
        <v>49</v>
      </c>
      <c r="E23" s="153" t="s">
        <v>24</v>
      </c>
      <c r="F23" s="154" t="s">
        <v>72</v>
      </c>
      <c r="G23" s="157">
        <v>0</v>
      </c>
      <c r="H23" s="122"/>
      <c r="I23" s="122"/>
      <c r="J23" s="162">
        <f>G23-I23-N23</f>
        <v>0</v>
      </c>
      <c r="K23" s="53">
        <v>0</v>
      </c>
      <c r="L23" s="124"/>
      <c r="M23" s="129"/>
      <c r="N23" s="53">
        <v>0</v>
      </c>
      <c r="O23" s="130"/>
      <c r="P23" s="114"/>
    </row>
    <row r="24" spans="3:16" ht="25.5">
      <c r="C24" s="152">
        <v>3</v>
      </c>
      <c r="D24" s="153" t="s">
        <v>27</v>
      </c>
      <c r="E24" s="153" t="s">
        <v>24</v>
      </c>
      <c r="F24" s="154" t="s">
        <v>73</v>
      </c>
      <c r="G24" s="157">
        <v>0</v>
      </c>
      <c r="H24" s="122"/>
      <c r="I24" s="122"/>
      <c r="J24" s="162">
        <f>G24-I24-N24</f>
        <v>0</v>
      </c>
      <c r="K24" s="53">
        <v>0</v>
      </c>
      <c r="L24" s="129"/>
      <c r="M24" s="129"/>
      <c r="N24" s="53">
        <v>0</v>
      </c>
      <c r="O24" s="131"/>
      <c r="P24" s="114"/>
    </row>
    <row r="25" spans="3:16" ht="14.25">
      <c r="C25" s="152">
        <v>4</v>
      </c>
      <c r="D25" s="153" t="s">
        <v>32</v>
      </c>
      <c r="E25" s="153" t="s">
        <v>16</v>
      </c>
      <c r="F25" s="154" t="s">
        <v>74</v>
      </c>
      <c r="G25" s="157">
        <v>0</v>
      </c>
      <c r="H25" s="122"/>
      <c r="I25" s="122"/>
      <c r="J25" s="162">
        <f>G25-I25-N25</f>
        <v>0</v>
      </c>
      <c r="K25" s="53">
        <v>0</v>
      </c>
      <c r="L25" s="124"/>
      <c r="M25" s="129"/>
      <c r="N25" s="53">
        <v>0</v>
      </c>
      <c r="O25" s="130"/>
      <c r="P25" s="44"/>
    </row>
    <row r="26" spans="3:16" ht="14.25">
      <c r="C26" s="152">
        <v>5</v>
      </c>
      <c r="D26" s="153" t="s">
        <v>26</v>
      </c>
      <c r="E26" s="153" t="s">
        <v>16</v>
      </c>
      <c r="F26" s="154" t="s">
        <v>15</v>
      </c>
      <c r="G26" s="157">
        <v>0.34</v>
      </c>
      <c r="H26" s="122"/>
      <c r="I26" s="122"/>
      <c r="J26" s="162">
        <f>G26-I26-N26</f>
        <v>0.34</v>
      </c>
      <c r="K26" s="162">
        <v>2.04</v>
      </c>
      <c r="L26" s="124"/>
      <c r="M26" s="124"/>
      <c r="N26" s="160">
        <v>0</v>
      </c>
      <c r="O26" s="78"/>
      <c r="P26" s="44"/>
    </row>
    <row r="27" spans="3:16" ht="38.25">
      <c r="C27" s="152">
        <v>6</v>
      </c>
      <c r="D27" s="153" t="s">
        <v>75</v>
      </c>
      <c r="E27" s="153" t="s">
        <v>16</v>
      </c>
      <c r="F27" s="154" t="s">
        <v>74</v>
      </c>
      <c r="G27" s="157">
        <v>0</v>
      </c>
      <c r="H27" s="122"/>
      <c r="I27" s="50"/>
      <c r="J27" s="162">
        <f aca="true" t="shared" si="0" ref="J27:J32">G27-I27-N27</f>
        <v>0</v>
      </c>
      <c r="K27" s="53">
        <v>0</v>
      </c>
      <c r="L27" s="129"/>
      <c r="M27" s="129"/>
      <c r="N27" s="53">
        <v>0</v>
      </c>
      <c r="O27" s="131"/>
      <c r="P27" s="44"/>
    </row>
    <row r="28" spans="3:16" ht="25.5">
      <c r="C28" s="152">
        <v>7</v>
      </c>
      <c r="D28" s="153" t="s">
        <v>69</v>
      </c>
      <c r="E28" s="153" t="s">
        <v>70</v>
      </c>
      <c r="F28" s="154" t="s">
        <v>76</v>
      </c>
      <c r="G28" s="157">
        <v>0</v>
      </c>
      <c r="H28" s="122"/>
      <c r="I28" s="50"/>
      <c r="J28" s="162">
        <f t="shared" si="0"/>
        <v>0</v>
      </c>
      <c r="K28" s="162">
        <v>0</v>
      </c>
      <c r="L28" s="129"/>
      <c r="M28" s="129"/>
      <c r="N28" s="53">
        <v>0</v>
      </c>
      <c r="O28" s="131"/>
      <c r="P28" s="44"/>
    </row>
    <row r="29" spans="3:16" ht="14.25">
      <c r="C29" s="152">
        <v>8</v>
      </c>
      <c r="D29" s="153" t="s">
        <v>20</v>
      </c>
      <c r="E29" s="153" t="s">
        <v>21</v>
      </c>
      <c r="F29" s="154" t="s">
        <v>77</v>
      </c>
      <c r="G29" s="157">
        <v>0</v>
      </c>
      <c r="H29" s="121"/>
      <c r="I29" s="121"/>
      <c r="J29" s="162">
        <f t="shared" si="0"/>
        <v>0</v>
      </c>
      <c r="K29" s="53">
        <v>0</v>
      </c>
      <c r="L29" s="124"/>
      <c r="M29" s="129"/>
      <c r="N29" s="53">
        <v>0</v>
      </c>
      <c r="O29" s="130"/>
      <c r="P29" s="43"/>
    </row>
    <row r="30" spans="3:16" ht="14.25">
      <c r="C30" s="155">
        <v>9</v>
      </c>
      <c r="D30" s="153" t="s">
        <v>78</v>
      </c>
      <c r="E30" s="153" t="s">
        <v>21</v>
      </c>
      <c r="F30" s="154" t="s">
        <v>77</v>
      </c>
      <c r="G30" s="157">
        <v>0</v>
      </c>
      <c r="H30" s="121"/>
      <c r="I30" s="121"/>
      <c r="J30" s="162">
        <f t="shared" si="0"/>
        <v>0</v>
      </c>
      <c r="K30" s="162">
        <v>0</v>
      </c>
      <c r="L30" s="129"/>
      <c r="M30" s="122"/>
      <c r="N30" s="53">
        <v>0</v>
      </c>
      <c r="O30" s="134"/>
      <c r="P30" s="49"/>
    </row>
    <row r="31" spans="3:16" ht="25.5">
      <c r="C31" s="156">
        <v>10</v>
      </c>
      <c r="D31" s="153" t="s">
        <v>47</v>
      </c>
      <c r="E31" s="153" t="s">
        <v>21</v>
      </c>
      <c r="F31" s="154" t="s">
        <v>79</v>
      </c>
      <c r="G31" s="158">
        <v>0.009</v>
      </c>
      <c r="H31" s="122"/>
      <c r="I31" s="122"/>
      <c r="J31" s="162">
        <f>G31-I31-N31</f>
        <v>0.009</v>
      </c>
      <c r="K31" s="53">
        <v>0.09699999999999999</v>
      </c>
      <c r="L31" s="129"/>
      <c r="M31" s="122"/>
      <c r="N31" s="161">
        <v>0</v>
      </c>
      <c r="O31" s="134"/>
      <c r="P31" s="66"/>
    </row>
    <row r="32" spans="3:16" ht="38.25">
      <c r="C32" s="152">
        <v>11</v>
      </c>
      <c r="D32" s="154" t="s">
        <v>80</v>
      </c>
      <c r="E32" s="154" t="s">
        <v>24</v>
      </c>
      <c r="F32" s="154" t="s">
        <v>81</v>
      </c>
      <c r="G32" s="156">
        <v>0</v>
      </c>
      <c r="H32" s="122"/>
      <c r="I32" s="122"/>
      <c r="J32" s="162">
        <f t="shared" si="0"/>
        <v>0</v>
      </c>
      <c r="K32" s="161">
        <v>0</v>
      </c>
      <c r="L32" s="122"/>
      <c r="M32" s="122"/>
      <c r="N32" s="156">
        <v>0</v>
      </c>
      <c r="O32" s="135"/>
      <c r="P32" s="44"/>
    </row>
    <row r="35" spans="3:16" ht="20.25">
      <c r="C35" s="400" t="s">
        <v>120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</row>
    <row r="36" spans="3:16" ht="14.25">
      <c r="C36" s="301" t="s">
        <v>0</v>
      </c>
      <c r="D36" s="301" t="s">
        <v>13</v>
      </c>
      <c r="E36" s="301" t="s">
        <v>12</v>
      </c>
      <c r="F36" s="301" t="s">
        <v>2</v>
      </c>
      <c r="G36" s="301" t="s">
        <v>1</v>
      </c>
      <c r="H36" s="304" t="s">
        <v>7</v>
      </c>
      <c r="I36" s="305"/>
      <c r="J36" s="305"/>
      <c r="K36" s="306"/>
      <c r="L36" s="304" t="s">
        <v>8</v>
      </c>
      <c r="M36" s="305"/>
      <c r="N36" s="305"/>
      <c r="O36" s="306"/>
      <c r="P36" s="391" t="s">
        <v>25</v>
      </c>
    </row>
    <row r="37" spans="3:16" ht="42.75">
      <c r="C37" s="302"/>
      <c r="D37" s="303"/>
      <c r="E37" s="303"/>
      <c r="F37" s="303"/>
      <c r="G37" s="302"/>
      <c r="H37" s="5" t="s">
        <v>9</v>
      </c>
      <c r="I37" s="5" t="s">
        <v>10</v>
      </c>
      <c r="J37" s="45" t="s">
        <v>3</v>
      </c>
      <c r="K37" s="5" t="s">
        <v>4</v>
      </c>
      <c r="L37" s="5" t="s">
        <v>14</v>
      </c>
      <c r="M37" s="187" t="s">
        <v>5</v>
      </c>
      <c r="N37" s="5" t="s">
        <v>11</v>
      </c>
      <c r="O37" s="107" t="s">
        <v>6</v>
      </c>
      <c r="P37" s="391"/>
    </row>
    <row r="38" spans="3:16" ht="25.5">
      <c r="C38" s="152">
        <v>1</v>
      </c>
      <c r="D38" s="153" t="s">
        <v>28</v>
      </c>
      <c r="E38" s="190" t="s">
        <v>33</v>
      </c>
      <c r="F38" s="191" t="s">
        <v>71</v>
      </c>
      <c r="G38" s="192">
        <v>0</v>
      </c>
      <c r="H38" s="193"/>
      <c r="I38" s="193"/>
      <c r="J38" s="194">
        <f>G38-I38-N38</f>
        <v>0</v>
      </c>
      <c r="K38" s="195">
        <v>0</v>
      </c>
      <c r="L38" s="196"/>
      <c r="M38" s="196"/>
      <c r="N38" s="196">
        <v>0</v>
      </c>
      <c r="O38" s="197"/>
      <c r="P38" s="198"/>
    </row>
    <row r="39" spans="3:16" ht="25.5">
      <c r="C39" s="152">
        <v>2</v>
      </c>
      <c r="D39" s="153" t="s">
        <v>49</v>
      </c>
      <c r="E39" s="190" t="s">
        <v>24</v>
      </c>
      <c r="F39" s="191" t="s">
        <v>72</v>
      </c>
      <c r="G39" s="192">
        <v>0</v>
      </c>
      <c r="H39" s="193"/>
      <c r="I39" s="193"/>
      <c r="J39" s="194">
        <f>G39-I39-N39</f>
        <v>0</v>
      </c>
      <c r="K39" s="199">
        <v>0</v>
      </c>
      <c r="L39" s="200"/>
      <c r="M39" s="195"/>
      <c r="N39" s="199">
        <v>0</v>
      </c>
      <c r="O39" s="201"/>
      <c r="P39" s="198"/>
    </row>
    <row r="40" spans="3:16" ht="25.5">
      <c r="C40" s="152">
        <v>3</v>
      </c>
      <c r="D40" s="153" t="s">
        <v>27</v>
      </c>
      <c r="E40" s="190" t="s">
        <v>24</v>
      </c>
      <c r="F40" s="191" t="s">
        <v>73</v>
      </c>
      <c r="G40" s="192">
        <v>0</v>
      </c>
      <c r="H40" s="193"/>
      <c r="I40" s="193"/>
      <c r="J40" s="194">
        <f>G40-I40-N40</f>
        <v>0</v>
      </c>
      <c r="K40" s="199">
        <v>0</v>
      </c>
      <c r="L40" s="195"/>
      <c r="M40" s="195"/>
      <c r="N40" s="199">
        <v>0</v>
      </c>
      <c r="O40" s="202"/>
      <c r="P40" s="198"/>
    </row>
    <row r="41" spans="3:16" ht="14.25">
      <c r="C41" s="152">
        <v>4</v>
      </c>
      <c r="D41" s="153" t="s">
        <v>32</v>
      </c>
      <c r="E41" s="190" t="s">
        <v>16</v>
      </c>
      <c r="F41" s="191" t="s">
        <v>74</v>
      </c>
      <c r="G41" s="192">
        <v>0</v>
      </c>
      <c r="H41" s="193"/>
      <c r="I41" s="193"/>
      <c r="J41" s="194">
        <f>G41-I41-N41</f>
        <v>0</v>
      </c>
      <c r="K41" s="199">
        <v>0</v>
      </c>
      <c r="L41" s="200"/>
      <c r="M41" s="195"/>
      <c r="N41" s="199">
        <v>0</v>
      </c>
      <c r="O41" s="201"/>
      <c r="P41" s="49"/>
    </row>
    <row r="42" spans="3:16" ht="36">
      <c r="C42" s="152">
        <v>5</v>
      </c>
      <c r="D42" s="153" t="s">
        <v>26</v>
      </c>
      <c r="E42" s="190" t="s">
        <v>16</v>
      </c>
      <c r="F42" s="191" t="s">
        <v>15</v>
      </c>
      <c r="G42" s="192">
        <v>10.98</v>
      </c>
      <c r="H42" s="193"/>
      <c r="I42" s="193"/>
      <c r="J42" s="194">
        <f>G42-I42-N42</f>
        <v>0</v>
      </c>
      <c r="K42" s="194">
        <v>2.04</v>
      </c>
      <c r="L42" s="200" t="s">
        <v>113</v>
      </c>
      <c r="M42" s="200" t="s">
        <v>60</v>
      </c>
      <c r="N42" s="200">
        <v>10.98</v>
      </c>
      <c r="O42" s="203" t="s">
        <v>122</v>
      </c>
      <c r="P42" s="49"/>
    </row>
    <row r="43" spans="3:16" ht="38.25">
      <c r="C43" s="152">
        <v>6</v>
      </c>
      <c r="D43" s="153" t="s">
        <v>75</v>
      </c>
      <c r="E43" s="190" t="s">
        <v>16</v>
      </c>
      <c r="F43" s="191" t="s">
        <v>74</v>
      </c>
      <c r="G43" s="192">
        <v>0</v>
      </c>
      <c r="H43" s="193"/>
      <c r="I43" s="199"/>
      <c r="J43" s="194">
        <f aca="true" t="shared" si="1" ref="J43:J48">G43-I43-N43</f>
        <v>0</v>
      </c>
      <c r="K43" s="199">
        <v>0</v>
      </c>
      <c r="L43" s="195"/>
      <c r="M43" s="195"/>
      <c r="N43" s="199">
        <v>0</v>
      </c>
      <c r="O43" s="202"/>
      <c r="P43" s="49"/>
    </row>
    <row r="44" spans="3:16" ht="25.5">
      <c r="C44" s="152">
        <v>7</v>
      </c>
      <c r="D44" s="153" t="s">
        <v>69</v>
      </c>
      <c r="E44" s="190" t="s">
        <v>70</v>
      </c>
      <c r="F44" s="191" t="s">
        <v>76</v>
      </c>
      <c r="G44" s="192">
        <v>0</v>
      </c>
      <c r="H44" s="193"/>
      <c r="I44" s="199"/>
      <c r="J44" s="194">
        <f t="shared" si="1"/>
        <v>0</v>
      </c>
      <c r="K44" s="194">
        <v>0</v>
      </c>
      <c r="L44" s="195"/>
      <c r="M44" s="195"/>
      <c r="N44" s="199">
        <v>0</v>
      </c>
      <c r="O44" s="202"/>
      <c r="P44" s="49"/>
    </row>
    <row r="45" spans="3:16" ht="14.25">
      <c r="C45" s="152">
        <v>8</v>
      </c>
      <c r="D45" s="153" t="s">
        <v>20</v>
      </c>
      <c r="E45" s="190" t="s">
        <v>21</v>
      </c>
      <c r="F45" s="191" t="s">
        <v>77</v>
      </c>
      <c r="G45" s="192">
        <v>0</v>
      </c>
      <c r="H45" s="192"/>
      <c r="I45" s="192"/>
      <c r="J45" s="194">
        <f t="shared" si="1"/>
        <v>0</v>
      </c>
      <c r="K45" s="199">
        <v>0</v>
      </c>
      <c r="L45" s="200"/>
      <c r="M45" s="195"/>
      <c r="N45" s="199">
        <v>0</v>
      </c>
      <c r="O45" s="201"/>
      <c r="P45" s="204"/>
    </row>
    <row r="46" spans="3:16" ht="14.25">
      <c r="C46" s="155">
        <v>9</v>
      </c>
      <c r="D46" s="153" t="s">
        <v>78</v>
      </c>
      <c r="E46" s="190" t="s">
        <v>21</v>
      </c>
      <c r="F46" s="191" t="s">
        <v>77</v>
      </c>
      <c r="G46" s="192">
        <v>0</v>
      </c>
      <c r="H46" s="192"/>
      <c r="I46" s="192"/>
      <c r="J46" s="194">
        <f t="shared" si="1"/>
        <v>0</v>
      </c>
      <c r="K46" s="194">
        <v>0</v>
      </c>
      <c r="L46" s="195"/>
      <c r="M46" s="193"/>
      <c r="N46" s="199">
        <v>0</v>
      </c>
      <c r="O46" s="205"/>
      <c r="P46" s="49"/>
    </row>
    <row r="47" spans="3:16" ht="25.5">
      <c r="C47" s="156">
        <v>10</v>
      </c>
      <c r="D47" s="153" t="s">
        <v>47</v>
      </c>
      <c r="E47" s="190" t="s">
        <v>21</v>
      </c>
      <c r="F47" s="191" t="s">
        <v>79</v>
      </c>
      <c r="G47" s="206">
        <v>0.01</v>
      </c>
      <c r="H47" s="193"/>
      <c r="I47" s="193"/>
      <c r="J47" s="194">
        <f>G47-I47-N47</f>
        <v>0.01</v>
      </c>
      <c r="K47" s="199">
        <v>0.107</v>
      </c>
      <c r="L47" s="195"/>
      <c r="M47" s="193"/>
      <c r="N47" s="195">
        <v>0</v>
      </c>
      <c r="O47" s="205"/>
      <c r="P47" s="49"/>
    </row>
    <row r="48" spans="3:16" ht="38.25">
      <c r="C48" s="152">
        <v>11</v>
      </c>
      <c r="D48" s="154" t="s">
        <v>80</v>
      </c>
      <c r="E48" s="191" t="s">
        <v>24</v>
      </c>
      <c r="F48" s="191" t="s">
        <v>81</v>
      </c>
      <c r="G48" s="193">
        <v>0</v>
      </c>
      <c r="H48" s="193"/>
      <c r="I48" s="193"/>
      <c r="J48" s="194">
        <f t="shared" si="1"/>
        <v>0</v>
      </c>
      <c r="K48" s="195">
        <v>0</v>
      </c>
      <c r="L48" s="193"/>
      <c r="M48" s="193"/>
      <c r="N48" s="193">
        <v>0</v>
      </c>
      <c r="O48" s="207"/>
      <c r="P48" s="49"/>
    </row>
    <row r="51" spans="3:16" ht="20.25">
      <c r="C51" s="405" t="s">
        <v>128</v>
      </c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</row>
    <row r="52" spans="3:18" ht="14.25">
      <c r="C52" s="301" t="s">
        <v>0</v>
      </c>
      <c r="D52" s="301" t="s">
        <v>13</v>
      </c>
      <c r="E52" s="301" t="s">
        <v>12</v>
      </c>
      <c r="F52" s="301" t="s">
        <v>2</v>
      </c>
      <c r="G52" s="301" t="s">
        <v>1</v>
      </c>
      <c r="H52" s="304" t="s">
        <v>7</v>
      </c>
      <c r="I52" s="305"/>
      <c r="J52" s="305"/>
      <c r="K52" s="306"/>
      <c r="L52" s="304" t="s">
        <v>8</v>
      </c>
      <c r="M52" s="305"/>
      <c r="N52" s="305"/>
      <c r="O52" s="306"/>
      <c r="P52" s="391" t="s">
        <v>25</v>
      </c>
      <c r="Q52" s="401" t="s">
        <v>126</v>
      </c>
      <c r="R52" s="403" t="s">
        <v>127</v>
      </c>
    </row>
    <row r="53" spans="3:18" ht="43.5" thickBot="1">
      <c r="C53" s="302"/>
      <c r="D53" s="303"/>
      <c r="E53" s="303"/>
      <c r="F53" s="303"/>
      <c r="G53" s="302"/>
      <c r="H53" s="5" t="s">
        <v>9</v>
      </c>
      <c r="I53" s="5" t="s">
        <v>10</v>
      </c>
      <c r="J53" s="217" t="s">
        <v>125</v>
      </c>
      <c r="K53" s="222" t="s">
        <v>4</v>
      </c>
      <c r="L53" s="5" t="s">
        <v>14</v>
      </c>
      <c r="M53" s="187" t="s">
        <v>5</v>
      </c>
      <c r="N53" s="5" t="s">
        <v>11</v>
      </c>
      <c r="O53" s="107" t="s">
        <v>6</v>
      </c>
      <c r="P53" s="391"/>
      <c r="Q53" s="402"/>
      <c r="R53" s="404"/>
    </row>
    <row r="54" spans="3:18" ht="26.25" thickBot="1">
      <c r="C54" s="152">
        <v>1</v>
      </c>
      <c r="D54" s="153" t="s">
        <v>28</v>
      </c>
      <c r="E54" s="190" t="s">
        <v>33</v>
      </c>
      <c r="F54" s="191" t="s">
        <v>71</v>
      </c>
      <c r="G54" s="212">
        <f>G38+G22+G6</f>
        <v>0</v>
      </c>
      <c r="H54" s="193"/>
      <c r="I54" s="193"/>
      <c r="J54" s="218">
        <f>G54-I54-N54</f>
        <v>0</v>
      </c>
      <c r="K54" s="223">
        <f>K38</f>
        <v>0</v>
      </c>
      <c r="L54" s="196"/>
      <c r="M54" s="196"/>
      <c r="N54" s="214">
        <f>N38+N22+N6</f>
        <v>0</v>
      </c>
      <c r="O54" s="197"/>
      <c r="P54" s="198"/>
      <c r="Q54" s="220">
        <v>0</v>
      </c>
      <c r="R54" s="219">
        <f>J54+Q54</f>
        <v>0</v>
      </c>
    </row>
    <row r="55" spans="3:18" ht="26.25" thickBot="1">
      <c r="C55" s="152">
        <v>2</v>
      </c>
      <c r="D55" s="153" t="s">
        <v>49</v>
      </c>
      <c r="E55" s="190" t="s">
        <v>24</v>
      </c>
      <c r="F55" s="191" t="s">
        <v>72</v>
      </c>
      <c r="G55" s="212">
        <f aca="true" t="shared" si="2" ref="G55:G64">G39+G23+G7</f>
        <v>0</v>
      </c>
      <c r="H55" s="193"/>
      <c r="I55" s="193"/>
      <c r="J55" s="218">
        <f>G55-I55-N55</f>
        <v>0</v>
      </c>
      <c r="K55" s="223">
        <f aca="true" t="shared" si="3" ref="K55:K64">K39</f>
        <v>0</v>
      </c>
      <c r="L55" s="200"/>
      <c r="M55" s="195"/>
      <c r="N55" s="214">
        <f aca="true" t="shared" si="4" ref="N55:N64">N39+N23+N7</f>
        <v>0</v>
      </c>
      <c r="O55" s="201"/>
      <c r="P55" s="198"/>
      <c r="Q55" s="221">
        <v>0</v>
      </c>
      <c r="R55" s="219">
        <f aca="true" t="shared" si="5" ref="R55:R64">J55+Q55</f>
        <v>0</v>
      </c>
    </row>
    <row r="56" spans="3:18" ht="26.25" thickBot="1">
      <c r="C56" s="152">
        <v>3</v>
      </c>
      <c r="D56" s="153" t="s">
        <v>27</v>
      </c>
      <c r="E56" s="190" t="s">
        <v>24</v>
      </c>
      <c r="F56" s="191" t="s">
        <v>73</v>
      </c>
      <c r="G56" s="212">
        <f t="shared" si="2"/>
        <v>0</v>
      </c>
      <c r="H56" s="193"/>
      <c r="I56" s="193"/>
      <c r="J56" s="218">
        <f>G56-I56-N56</f>
        <v>0</v>
      </c>
      <c r="K56" s="223">
        <f t="shared" si="3"/>
        <v>0</v>
      </c>
      <c r="L56" s="195"/>
      <c r="M56" s="195"/>
      <c r="N56" s="214">
        <f t="shared" si="4"/>
        <v>0</v>
      </c>
      <c r="O56" s="202"/>
      <c r="P56" s="198"/>
      <c r="Q56" s="221">
        <v>0</v>
      </c>
      <c r="R56" s="219">
        <f t="shared" si="5"/>
        <v>0</v>
      </c>
    </row>
    <row r="57" spans="3:18" ht="15" thickBot="1">
      <c r="C57" s="152">
        <v>4</v>
      </c>
      <c r="D57" s="153" t="s">
        <v>32</v>
      </c>
      <c r="E57" s="190" t="s">
        <v>16</v>
      </c>
      <c r="F57" s="191" t="s">
        <v>74</v>
      </c>
      <c r="G57" s="212">
        <f t="shared" si="2"/>
        <v>0</v>
      </c>
      <c r="H57" s="193"/>
      <c r="I57" s="193"/>
      <c r="J57" s="218">
        <f>G57-I57-N57</f>
        <v>0</v>
      </c>
      <c r="K57" s="223">
        <f t="shared" si="3"/>
        <v>0</v>
      </c>
      <c r="L57" s="200"/>
      <c r="M57" s="195"/>
      <c r="N57" s="214">
        <f t="shared" si="4"/>
        <v>0</v>
      </c>
      <c r="O57" s="201"/>
      <c r="P57" s="49"/>
      <c r="Q57" s="221">
        <v>0</v>
      </c>
      <c r="R57" s="219">
        <f t="shared" si="5"/>
        <v>0</v>
      </c>
    </row>
    <row r="58" spans="3:18" ht="36.75" thickBot="1">
      <c r="C58" s="152">
        <v>5</v>
      </c>
      <c r="D58" s="153" t="s">
        <v>26</v>
      </c>
      <c r="E58" s="190" t="s">
        <v>16</v>
      </c>
      <c r="F58" s="191" t="s">
        <v>15</v>
      </c>
      <c r="G58" s="212">
        <f t="shared" si="2"/>
        <v>11.32</v>
      </c>
      <c r="H58" s="193"/>
      <c r="I58" s="213">
        <f>I42+I26+I10</f>
        <v>0</v>
      </c>
      <c r="J58" s="218">
        <f>G58-I58-N58</f>
        <v>0.33999999999999986</v>
      </c>
      <c r="K58" s="223">
        <f t="shared" si="3"/>
        <v>2.04</v>
      </c>
      <c r="L58" s="224" t="s">
        <v>113</v>
      </c>
      <c r="M58" s="215" t="s">
        <v>60</v>
      </c>
      <c r="N58" s="214">
        <f t="shared" si="4"/>
        <v>10.98</v>
      </c>
      <c r="O58" s="216" t="s">
        <v>122</v>
      </c>
      <c r="P58" s="49"/>
      <c r="Q58" s="221">
        <v>1.7</v>
      </c>
      <c r="R58" s="219">
        <f t="shared" si="5"/>
        <v>2.04</v>
      </c>
    </row>
    <row r="59" spans="3:18" ht="39" thickBot="1">
      <c r="C59" s="152">
        <v>6</v>
      </c>
      <c r="D59" s="153" t="s">
        <v>75</v>
      </c>
      <c r="E59" s="190" t="s">
        <v>16</v>
      </c>
      <c r="F59" s="191" t="s">
        <v>74</v>
      </c>
      <c r="G59" s="212">
        <f t="shared" si="2"/>
        <v>0</v>
      </c>
      <c r="H59" s="193"/>
      <c r="I59" s="199"/>
      <c r="J59" s="218">
        <f aca="true" t="shared" si="6" ref="J59:J64">G59-I59-N59</f>
        <v>0</v>
      </c>
      <c r="K59" s="223">
        <f t="shared" si="3"/>
        <v>0</v>
      </c>
      <c r="L59" s="195"/>
      <c r="M59" s="195"/>
      <c r="N59" s="214">
        <f t="shared" si="4"/>
        <v>0</v>
      </c>
      <c r="O59" s="202"/>
      <c r="P59" s="49"/>
      <c r="Q59" s="221">
        <v>0</v>
      </c>
      <c r="R59" s="219">
        <f t="shared" si="5"/>
        <v>0</v>
      </c>
    </row>
    <row r="60" spans="3:18" ht="26.25" thickBot="1">
      <c r="C60" s="152">
        <v>7</v>
      </c>
      <c r="D60" s="153" t="s">
        <v>69</v>
      </c>
      <c r="E60" s="190" t="s">
        <v>70</v>
      </c>
      <c r="F60" s="191" t="s">
        <v>76</v>
      </c>
      <c r="G60" s="212">
        <f t="shared" si="2"/>
        <v>0</v>
      </c>
      <c r="H60" s="193"/>
      <c r="I60" s="199"/>
      <c r="J60" s="218">
        <f t="shared" si="6"/>
        <v>0</v>
      </c>
      <c r="K60" s="223">
        <f t="shared" si="3"/>
        <v>0</v>
      </c>
      <c r="L60" s="195"/>
      <c r="M60" s="195"/>
      <c r="N60" s="214">
        <f t="shared" si="4"/>
        <v>0</v>
      </c>
      <c r="O60" s="202"/>
      <c r="P60" s="49"/>
      <c r="Q60" s="221">
        <v>0</v>
      </c>
      <c r="R60" s="219">
        <f t="shared" si="5"/>
        <v>0</v>
      </c>
    </row>
    <row r="61" spans="3:18" ht="15" thickBot="1">
      <c r="C61" s="152">
        <v>8</v>
      </c>
      <c r="D61" s="153" t="s">
        <v>20</v>
      </c>
      <c r="E61" s="190" t="s">
        <v>21</v>
      </c>
      <c r="F61" s="191" t="s">
        <v>77</v>
      </c>
      <c r="G61" s="212">
        <f t="shared" si="2"/>
        <v>0</v>
      </c>
      <c r="H61" s="192"/>
      <c r="I61" s="192"/>
      <c r="J61" s="218">
        <f t="shared" si="6"/>
        <v>0</v>
      </c>
      <c r="K61" s="223">
        <f t="shared" si="3"/>
        <v>0</v>
      </c>
      <c r="L61" s="200"/>
      <c r="M61" s="195"/>
      <c r="N61" s="214">
        <f t="shared" si="4"/>
        <v>0</v>
      </c>
      <c r="O61" s="201"/>
      <c r="P61" s="204"/>
      <c r="Q61" s="221">
        <v>0</v>
      </c>
      <c r="R61" s="219">
        <f t="shared" si="5"/>
        <v>0</v>
      </c>
    </row>
    <row r="62" spans="3:18" ht="15" thickBot="1">
      <c r="C62" s="155">
        <v>9</v>
      </c>
      <c r="D62" s="153" t="s">
        <v>78</v>
      </c>
      <c r="E62" s="190" t="s">
        <v>21</v>
      </c>
      <c r="F62" s="191" t="s">
        <v>77</v>
      </c>
      <c r="G62" s="212">
        <f t="shared" si="2"/>
        <v>0</v>
      </c>
      <c r="H62" s="192"/>
      <c r="I62" s="192"/>
      <c r="J62" s="218">
        <f t="shared" si="6"/>
        <v>0</v>
      </c>
      <c r="K62" s="223">
        <f t="shared" si="3"/>
        <v>0</v>
      </c>
      <c r="L62" s="195"/>
      <c r="M62" s="193"/>
      <c r="N62" s="214">
        <f t="shared" si="4"/>
        <v>0</v>
      </c>
      <c r="O62" s="205"/>
      <c r="P62" s="49"/>
      <c r="Q62" s="221">
        <v>0</v>
      </c>
      <c r="R62" s="219">
        <f t="shared" si="5"/>
        <v>0</v>
      </c>
    </row>
    <row r="63" spans="3:18" ht="26.25" thickBot="1">
      <c r="C63" s="156">
        <v>10</v>
      </c>
      <c r="D63" s="153" t="s">
        <v>47</v>
      </c>
      <c r="E63" s="190" t="s">
        <v>21</v>
      </c>
      <c r="F63" s="191" t="s">
        <v>79</v>
      </c>
      <c r="G63" s="212">
        <f t="shared" si="2"/>
        <v>0.028999999999999998</v>
      </c>
      <c r="H63" s="193"/>
      <c r="I63" s="193"/>
      <c r="J63" s="218">
        <f>G63-I63-N63</f>
        <v>0.028999999999999998</v>
      </c>
      <c r="K63" s="223">
        <f t="shared" si="3"/>
        <v>0.107</v>
      </c>
      <c r="L63" s="195"/>
      <c r="M63" s="193"/>
      <c r="N63" s="214">
        <f t="shared" si="4"/>
        <v>0</v>
      </c>
      <c r="O63" s="205"/>
      <c r="P63" s="49"/>
      <c r="Q63" s="221">
        <v>0.078</v>
      </c>
      <c r="R63" s="219">
        <f t="shared" si="5"/>
        <v>0.107</v>
      </c>
    </row>
    <row r="64" spans="3:18" ht="39" thickBot="1">
      <c r="C64" s="152">
        <v>11</v>
      </c>
      <c r="D64" s="154" t="s">
        <v>80</v>
      </c>
      <c r="E64" s="191" t="s">
        <v>24</v>
      </c>
      <c r="F64" s="191" t="s">
        <v>81</v>
      </c>
      <c r="G64" s="212">
        <f t="shared" si="2"/>
        <v>0</v>
      </c>
      <c r="H64" s="193"/>
      <c r="I64" s="193"/>
      <c r="J64" s="218">
        <f t="shared" si="6"/>
        <v>0</v>
      </c>
      <c r="K64" s="223">
        <f t="shared" si="3"/>
        <v>0</v>
      </c>
      <c r="L64" s="193"/>
      <c r="M64" s="193"/>
      <c r="N64" s="214">
        <f t="shared" si="4"/>
        <v>0</v>
      </c>
      <c r="O64" s="207"/>
      <c r="P64" s="49"/>
      <c r="Q64" s="221">
        <v>0</v>
      </c>
      <c r="R64" s="219">
        <f t="shared" si="5"/>
        <v>0</v>
      </c>
    </row>
    <row r="71" spans="3:24" ht="18.75">
      <c r="C71" s="308" t="s">
        <v>129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</row>
    <row r="72" spans="3:24" ht="15" thickBot="1">
      <c r="C72" s="309" t="s">
        <v>130</v>
      </c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</row>
    <row r="73" spans="3:24" ht="15" thickBot="1">
      <c r="C73" s="319" t="s">
        <v>131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1"/>
    </row>
    <row r="74" spans="3:24" ht="15" thickBot="1">
      <c r="C74" s="310" t="s">
        <v>132</v>
      </c>
      <c r="D74" s="311"/>
      <c r="E74" s="311"/>
      <c r="F74" s="311"/>
      <c r="G74" s="311"/>
      <c r="H74" s="311"/>
      <c r="I74" s="311"/>
      <c r="J74" s="311"/>
      <c r="K74" s="311"/>
      <c r="L74" s="312"/>
      <c r="M74" s="310" t="s">
        <v>133</v>
      </c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2"/>
    </row>
    <row r="75" spans="3:24" ht="15" thickBot="1">
      <c r="C75" s="310" t="s">
        <v>134</v>
      </c>
      <c r="D75" s="311"/>
      <c r="E75" s="311"/>
      <c r="F75" s="311"/>
      <c r="G75" s="311"/>
      <c r="H75" s="311"/>
      <c r="I75" s="311"/>
      <c r="J75" s="311"/>
      <c r="K75" s="311"/>
      <c r="L75" s="312"/>
      <c r="M75" s="310" t="s">
        <v>135</v>
      </c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2"/>
    </row>
    <row r="76" spans="3:24" ht="15" thickBot="1">
      <c r="C76" s="310" t="s">
        <v>136</v>
      </c>
      <c r="D76" s="311"/>
      <c r="E76" s="311"/>
      <c r="F76" s="311"/>
      <c r="G76" s="311"/>
      <c r="H76" s="311"/>
      <c r="I76" s="311"/>
      <c r="J76" s="311"/>
      <c r="K76" s="311"/>
      <c r="L76" s="312"/>
      <c r="M76" s="310" t="s">
        <v>137</v>
      </c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2"/>
    </row>
    <row r="77" spans="3:24" ht="15" thickBot="1">
      <c r="C77" s="310" t="s">
        <v>138</v>
      </c>
      <c r="D77" s="311"/>
      <c r="E77" s="311"/>
      <c r="F77" s="311"/>
      <c r="G77" s="311"/>
      <c r="H77" s="311"/>
      <c r="I77" s="311"/>
      <c r="J77" s="311"/>
      <c r="K77" s="311"/>
      <c r="L77" s="312"/>
      <c r="M77" s="310" t="s">
        <v>137</v>
      </c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2"/>
    </row>
    <row r="78" spans="3:24" ht="14.25">
      <c r="C78" s="313" t="s">
        <v>139</v>
      </c>
      <c r="D78" s="314"/>
      <c r="E78" s="314"/>
      <c r="F78" s="314"/>
      <c r="G78" s="314"/>
      <c r="H78" s="314"/>
      <c r="I78" s="315"/>
      <c r="J78" s="313" t="s">
        <v>140</v>
      </c>
      <c r="K78" s="314"/>
      <c r="L78" s="314"/>
      <c r="M78" s="314"/>
      <c r="N78" s="314"/>
      <c r="O78" s="314"/>
      <c r="P78" s="315"/>
      <c r="Q78" s="313" t="s">
        <v>142</v>
      </c>
      <c r="R78" s="314"/>
      <c r="S78" s="314"/>
      <c r="T78" s="314"/>
      <c r="U78" s="314"/>
      <c r="V78" s="315"/>
      <c r="W78" s="387">
        <v>0</v>
      </c>
      <c r="X78" s="388"/>
    </row>
    <row r="79" spans="3:24" ht="15" thickBot="1">
      <c r="C79" s="384"/>
      <c r="D79" s="385"/>
      <c r="E79" s="385"/>
      <c r="F79" s="385"/>
      <c r="G79" s="385"/>
      <c r="H79" s="385"/>
      <c r="I79" s="386"/>
      <c r="J79" s="384" t="s">
        <v>141</v>
      </c>
      <c r="K79" s="385"/>
      <c r="L79" s="385"/>
      <c r="M79" s="385"/>
      <c r="N79" s="385"/>
      <c r="O79" s="385"/>
      <c r="P79" s="386"/>
      <c r="Q79" s="384"/>
      <c r="R79" s="385"/>
      <c r="S79" s="385"/>
      <c r="T79" s="385"/>
      <c r="U79" s="385"/>
      <c r="V79" s="386"/>
      <c r="W79" s="389">
        <v>0</v>
      </c>
      <c r="X79" s="390"/>
    </row>
    <row r="80" spans="3:24" ht="15" thickBot="1">
      <c r="C80" s="319" t="s">
        <v>143</v>
      </c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1"/>
    </row>
    <row r="81" spans="3:24" ht="15" thickBot="1">
      <c r="C81" s="310" t="s">
        <v>144</v>
      </c>
      <c r="D81" s="311"/>
      <c r="E81" s="311"/>
      <c r="F81" s="311"/>
      <c r="G81" s="312"/>
      <c r="H81" s="381" t="s">
        <v>145</v>
      </c>
      <c r="I81" s="382"/>
      <c r="J81" s="382"/>
      <c r="K81" s="383"/>
      <c r="L81" s="310" t="s">
        <v>146</v>
      </c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2"/>
    </row>
    <row r="82" spans="3:24" ht="15" thickBot="1">
      <c r="C82" s="225">
        <v>1</v>
      </c>
      <c r="D82" s="328" t="s">
        <v>147</v>
      </c>
      <c r="E82" s="329"/>
      <c r="F82" s="329"/>
      <c r="G82" s="330"/>
      <c r="H82" s="331">
        <v>0</v>
      </c>
      <c r="I82" s="332"/>
      <c r="J82" s="332"/>
      <c r="K82" s="333"/>
      <c r="L82" s="375" t="s">
        <v>148</v>
      </c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7"/>
    </row>
    <row r="83" spans="1:24" ht="15" thickBot="1">
      <c r="A83" t="s">
        <v>226</v>
      </c>
      <c r="C83" s="225">
        <v>2</v>
      </c>
      <c r="D83" s="328" t="s">
        <v>23</v>
      </c>
      <c r="E83" s="329"/>
      <c r="F83" s="329"/>
      <c r="G83" s="330"/>
      <c r="H83" s="331">
        <v>0</v>
      </c>
      <c r="I83" s="332"/>
      <c r="J83" s="332"/>
      <c r="K83" s="333"/>
      <c r="L83" s="375" t="s">
        <v>149</v>
      </c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7"/>
    </row>
    <row r="84" spans="1:24" ht="15" thickBot="1">
      <c r="A84">
        <f>H86+H91+G58+G63</f>
        <v>22.947</v>
      </c>
      <c r="C84" s="225">
        <v>3</v>
      </c>
      <c r="D84" s="328" t="s">
        <v>23</v>
      </c>
      <c r="E84" s="329"/>
      <c r="F84" s="329"/>
      <c r="G84" s="330"/>
      <c r="H84" s="331">
        <v>0</v>
      </c>
      <c r="I84" s="332"/>
      <c r="J84" s="332"/>
      <c r="K84" s="333"/>
      <c r="L84" s="378" t="s">
        <v>150</v>
      </c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80"/>
    </row>
    <row r="85" spans="3:24" ht="15" thickBot="1">
      <c r="C85" s="225">
        <v>4</v>
      </c>
      <c r="D85" s="328" t="s">
        <v>151</v>
      </c>
      <c r="E85" s="329"/>
      <c r="F85" s="329"/>
      <c r="G85" s="330"/>
      <c r="H85" s="331">
        <v>0</v>
      </c>
      <c r="I85" s="332"/>
      <c r="J85" s="332"/>
      <c r="K85" s="333"/>
      <c r="L85" s="375" t="s">
        <v>152</v>
      </c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7"/>
    </row>
    <row r="86" spans="1:24" ht="15" thickBot="1">
      <c r="A86">
        <f>T110+N58</f>
        <v>20.8</v>
      </c>
      <c r="C86" s="225">
        <v>5</v>
      </c>
      <c r="D86" s="328" t="s">
        <v>151</v>
      </c>
      <c r="E86" s="329"/>
      <c r="F86" s="329"/>
      <c r="G86" s="330"/>
      <c r="H86" s="331">
        <v>11.52</v>
      </c>
      <c r="I86" s="332"/>
      <c r="J86" s="332"/>
      <c r="K86" s="333"/>
      <c r="L86" s="375" t="s">
        <v>153</v>
      </c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7"/>
    </row>
    <row r="87" spans="3:24" ht="15" thickBot="1">
      <c r="C87" s="225">
        <v>6</v>
      </c>
      <c r="D87" s="328" t="s">
        <v>151</v>
      </c>
      <c r="E87" s="329"/>
      <c r="F87" s="329"/>
      <c r="G87" s="330"/>
      <c r="H87" s="331">
        <v>0</v>
      </c>
      <c r="I87" s="332"/>
      <c r="J87" s="332"/>
      <c r="K87" s="333"/>
      <c r="L87" s="375" t="s">
        <v>152</v>
      </c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7"/>
    </row>
    <row r="88" spans="1:24" ht="15" thickBot="1">
      <c r="A88">
        <f>K63+K58</f>
        <v>2.1470000000000002</v>
      </c>
      <c r="C88" s="225">
        <v>7</v>
      </c>
      <c r="D88" s="328" t="s">
        <v>154</v>
      </c>
      <c r="E88" s="329"/>
      <c r="F88" s="329"/>
      <c r="G88" s="330"/>
      <c r="H88" s="331">
        <v>0</v>
      </c>
      <c r="I88" s="332"/>
      <c r="J88" s="332"/>
      <c r="K88" s="333"/>
      <c r="L88" s="375" t="s">
        <v>155</v>
      </c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7"/>
    </row>
    <row r="89" spans="3:24" ht="15" thickBot="1">
      <c r="C89" s="225">
        <v>8</v>
      </c>
      <c r="D89" s="328" t="s">
        <v>156</v>
      </c>
      <c r="E89" s="329"/>
      <c r="F89" s="329"/>
      <c r="G89" s="330"/>
      <c r="H89" s="331">
        <v>0</v>
      </c>
      <c r="I89" s="332"/>
      <c r="J89" s="332"/>
      <c r="K89" s="333"/>
      <c r="L89" s="375" t="s">
        <v>157</v>
      </c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7"/>
    </row>
    <row r="90" spans="3:24" ht="15" thickBot="1">
      <c r="C90" s="225">
        <v>9</v>
      </c>
      <c r="D90" s="328" t="s">
        <v>156</v>
      </c>
      <c r="E90" s="329"/>
      <c r="F90" s="329"/>
      <c r="G90" s="330"/>
      <c r="H90" s="331">
        <v>0</v>
      </c>
      <c r="I90" s="332"/>
      <c r="J90" s="332"/>
      <c r="K90" s="333"/>
      <c r="L90" s="375" t="s">
        <v>158</v>
      </c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7"/>
    </row>
    <row r="91" spans="3:24" ht="15" thickBot="1">
      <c r="C91" s="225">
        <v>10</v>
      </c>
      <c r="D91" s="328" t="s">
        <v>156</v>
      </c>
      <c r="E91" s="329"/>
      <c r="F91" s="329"/>
      <c r="G91" s="330"/>
      <c r="H91" s="331">
        <v>0.078</v>
      </c>
      <c r="I91" s="332"/>
      <c r="J91" s="332"/>
      <c r="K91" s="333"/>
      <c r="L91" s="375" t="s">
        <v>159</v>
      </c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7"/>
    </row>
    <row r="92" spans="3:24" ht="15" thickBot="1">
      <c r="C92" s="225">
        <v>11</v>
      </c>
      <c r="D92" s="331" t="s">
        <v>23</v>
      </c>
      <c r="E92" s="332"/>
      <c r="F92" s="332"/>
      <c r="G92" s="333"/>
      <c r="H92" s="331">
        <v>0</v>
      </c>
      <c r="I92" s="332"/>
      <c r="J92" s="332"/>
      <c r="K92" s="333"/>
      <c r="L92" s="378" t="s">
        <v>160</v>
      </c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80"/>
    </row>
    <row r="93" spans="3:24" ht="15" thickBot="1">
      <c r="C93" s="366" t="s">
        <v>161</v>
      </c>
      <c r="D93" s="367"/>
      <c r="E93" s="367"/>
      <c r="F93" s="367"/>
      <c r="G93" s="368"/>
      <c r="H93" s="310" t="s">
        <v>162</v>
      </c>
      <c r="I93" s="311"/>
      <c r="J93" s="311"/>
      <c r="K93" s="312"/>
      <c r="L93" s="310" t="s">
        <v>163</v>
      </c>
      <c r="M93" s="311"/>
      <c r="N93" s="311"/>
      <c r="O93" s="311"/>
      <c r="P93" s="311"/>
      <c r="Q93" s="312"/>
      <c r="R93" s="310" t="s">
        <v>164</v>
      </c>
      <c r="S93" s="311"/>
      <c r="T93" s="311"/>
      <c r="U93" s="312"/>
      <c r="V93" s="369" t="s">
        <v>165</v>
      </c>
      <c r="W93" s="370"/>
      <c r="X93" s="371"/>
    </row>
    <row r="94" spans="3:24" ht="15" thickBot="1">
      <c r="C94" s="354"/>
      <c r="D94" s="355"/>
      <c r="E94" s="355"/>
      <c r="F94" s="355"/>
      <c r="G94" s="356"/>
      <c r="H94" s="269">
        <v>1</v>
      </c>
      <c r="I94" s="328" t="s">
        <v>147</v>
      </c>
      <c r="J94" s="329"/>
      <c r="K94" s="330"/>
      <c r="L94" s="372"/>
      <c r="M94" s="373"/>
      <c r="N94" s="373"/>
      <c r="O94" s="373"/>
      <c r="P94" s="373"/>
      <c r="Q94" s="374"/>
      <c r="R94" s="360"/>
      <c r="S94" s="361"/>
      <c r="T94" s="361"/>
      <c r="U94" s="362"/>
      <c r="V94" s="363">
        <v>0</v>
      </c>
      <c r="W94" s="364"/>
      <c r="X94" s="365"/>
    </row>
    <row r="95" spans="3:24" ht="15" thickBot="1">
      <c r="C95" s="354"/>
      <c r="D95" s="355"/>
      <c r="E95" s="355"/>
      <c r="F95" s="355"/>
      <c r="G95" s="356"/>
      <c r="H95" s="269">
        <v>2</v>
      </c>
      <c r="I95" s="328" t="s">
        <v>23</v>
      </c>
      <c r="J95" s="329"/>
      <c r="K95" s="330"/>
      <c r="L95" s="360"/>
      <c r="M95" s="361"/>
      <c r="N95" s="361"/>
      <c r="O95" s="361"/>
      <c r="P95" s="361"/>
      <c r="Q95" s="362"/>
      <c r="R95" s="360"/>
      <c r="S95" s="361"/>
      <c r="T95" s="361"/>
      <c r="U95" s="362"/>
      <c r="V95" s="363">
        <v>0</v>
      </c>
      <c r="W95" s="364"/>
      <c r="X95" s="365"/>
    </row>
    <row r="96" spans="3:24" ht="15" thickBot="1">
      <c r="C96" s="354"/>
      <c r="D96" s="355"/>
      <c r="E96" s="355"/>
      <c r="F96" s="355"/>
      <c r="G96" s="356"/>
      <c r="H96" s="269">
        <v>3</v>
      </c>
      <c r="I96" s="328" t="s">
        <v>23</v>
      </c>
      <c r="J96" s="329"/>
      <c r="K96" s="330"/>
      <c r="L96" s="360"/>
      <c r="M96" s="361"/>
      <c r="N96" s="361"/>
      <c r="O96" s="361"/>
      <c r="P96" s="361"/>
      <c r="Q96" s="362"/>
      <c r="R96" s="360"/>
      <c r="S96" s="361"/>
      <c r="T96" s="361"/>
      <c r="U96" s="362"/>
      <c r="V96" s="363">
        <v>0</v>
      </c>
      <c r="W96" s="364"/>
      <c r="X96" s="365"/>
    </row>
    <row r="97" spans="3:24" ht="15" thickBot="1">
      <c r="C97" s="354"/>
      <c r="D97" s="355"/>
      <c r="E97" s="355"/>
      <c r="F97" s="355"/>
      <c r="G97" s="356"/>
      <c r="H97" s="269">
        <v>4</v>
      </c>
      <c r="I97" s="328" t="s">
        <v>151</v>
      </c>
      <c r="J97" s="329"/>
      <c r="K97" s="330"/>
      <c r="L97" s="360"/>
      <c r="M97" s="361"/>
      <c r="N97" s="361"/>
      <c r="O97" s="361"/>
      <c r="P97" s="361"/>
      <c r="Q97" s="362"/>
      <c r="R97" s="360"/>
      <c r="S97" s="361"/>
      <c r="T97" s="361"/>
      <c r="U97" s="362"/>
      <c r="V97" s="363">
        <v>0</v>
      </c>
      <c r="W97" s="364"/>
      <c r="X97" s="365"/>
    </row>
    <row r="98" spans="3:24" ht="15" thickBot="1">
      <c r="C98" s="354"/>
      <c r="D98" s="355"/>
      <c r="E98" s="355"/>
      <c r="F98" s="355"/>
      <c r="G98" s="356"/>
      <c r="H98" s="269">
        <v>5</v>
      </c>
      <c r="I98" s="328" t="s">
        <v>151</v>
      </c>
      <c r="J98" s="329"/>
      <c r="K98" s="330"/>
      <c r="L98" s="360"/>
      <c r="M98" s="361"/>
      <c r="N98" s="361"/>
      <c r="O98" s="361"/>
      <c r="P98" s="361"/>
      <c r="Q98" s="362"/>
      <c r="R98" s="360"/>
      <c r="S98" s="361"/>
      <c r="T98" s="361"/>
      <c r="U98" s="362"/>
      <c r="V98" s="363">
        <v>1.7</v>
      </c>
      <c r="W98" s="364"/>
      <c r="X98" s="365"/>
    </row>
    <row r="99" spans="3:24" ht="15" thickBot="1">
      <c r="C99" s="354"/>
      <c r="D99" s="355"/>
      <c r="E99" s="355"/>
      <c r="F99" s="355"/>
      <c r="G99" s="356"/>
      <c r="H99" s="269">
        <v>6</v>
      </c>
      <c r="I99" s="328" t="s">
        <v>151</v>
      </c>
      <c r="J99" s="329"/>
      <c r="K99" s="330"/>
      <c r="L99" s="360"/>
      <c r="M99" s="361"/>
      <c r="N99" s="361"/>
      <c r="O99" s="361"/>
      <c r="P99" s="361"/>
      <c r="Q99" s="362"/>
      <c r="R99" s="360"/>
      <c r="S99" s="361"/>
      <c r="T99" s="361"/>
      <c r="U99" s="362"/>
      <c r="V99" s="363">
        <v>0</v>
      </c>
      <c r="W99" s="364"/>
      <c r="X99" s="365"/>
    </row>
    <row r="100" spans="3:24" ht="15" thickBot="1">
      <c r="C100" s="354"/>
      <c r="D100" s="355"/>
      <c r="E100" s="355"/>
      <c r="F100" s="355"/>
      <c r="G100" s="356"/>
      <c r="H100" s="269">
        <v>7</v>
      </c>
      <c r="I100" s="328" t="s">
        <v>154</v>
      </c>
      <c r="J100" s="329"/>
      <c r="K100" s="330"/>
      <c r="L100" s="360"/>
      <c r="M100" s="361"/>
      <c r="N100" s="361"/>
      <c r="O100" s="361"/>
      <c r="P100" s="361"/>
      <c r="Q100" s="362"/>
      <c r="R100" s="360"/>
      <c r="S100" s="361"/>
      <c r="T100" s="361"/>
      <c r="U100" s="362"/>
      <c r="V100" s="363">
        <v>0</v>
      </c>
      <c r="W100" s="364"/>
      <c r="X100" s="365"/>
    </row>
    <row r="101" spans="3:24" ht="15" thickBot="1">
      <c r="C101" s="354"/>
      <c r="D101" s="355"/>
      <c r="E101" s="355"/>
      <c r="F101" s="355"/>
      <c r="G101" s="356"/>
      <c r="H101" s="269">
        <v>8</v>
      </c>
      <c r="I101" s="328" t="s">
        <v>156</v>
      </c>
      <c r="J101" s="329"/>
      <c r="K101" s="330"/>
      <c r="L101" s="360"/>
      <c r="M101" s="361"/>
      <c r="N101" s="361"/>
      <c r="O101" s="361"/>
      <c r="P101" s="361"/>
      <c r="Q101" s="362"/>
      <c r="R101" s="360"/>
      <c r="S101" s="361"/>
      <c r="T101" s="361"/>
      <c r="U101" s="362"/>
      <c r="V101" s="363">
        <v>0</v>
      </c>
      <c r="W101" s="364"/>
      <c r="X101" s="365"/>
    </row>
    <row r="102" spans="3:24" ht="15" thickBot="1">
      <c r="C102" s="354"/>
      <c r="D102" s="355"/>
      <c r="E102" s="355"/>
      <c r="F102" s="355"/>
      <c r="G102" s="356"/>
      <c r="H102" s="269">
        <v>9</v>
      </c>
      <c r="I102" s="328" t="s">
        <v>156</v>
      </c>
      <c r="J102" s="329"/>
      <c r="K102" s="330"/>
      <c r="L102" s="360"/>
      <c r="M102" s="361"/>
      <c r="N102" s="361"/>
      <c r="O102" s="361"/>
      <c r="P102" s="361"/>
      <c r="Q102" s="362"/>
      <c r="R102" s="360"/>
      <c r="S102" s="361"/>
      <c r="T102" s="361"/>
      <c r="U102" s="362"/>
      <c r="V102" s="363">
        <v>0</v>
      </c>
      <c r="W102" s="364"/>
      <c r="X102" s="365"/>
    </row>
    <row r="103" spans="3:24" ht="15" thickBot="1">
      <c r="C103" s="354"/>
      <c r="D103" s="355"/>
      <c r="E103" s="355"/>
      <c r="F103" s="355"/>
      <c r="G103" s="356"/>
      <c r="H103" s="269">
        <v>10</v>
      </c>
      <c r="I103" s="328" t="s">
        <v>156</v>
      </c>
      <c r="J103" s="329"/>
      <c r="K103" s="330"/>
      <c r="L103" s="360"/>
      <c r="M103" s="361"/>
      <c r="N103" s="361"/>
      <c r="O103" s="361"/>
      <c r="P103" s="361"/>
      <c r="Q103" s="362"/>
      <c r="R103" s="360"/>
      <c r="S103" s="361"/>
      <c r="T103" s="361"/>
      <c r="U103" s="362"/>
      <c r="V103" s="363">
        <v>0.078</v>
      </c>
      <c r="W103" s="364"/>
      <c r="X103" s="365"/>
    </row>
    <row r="104" spans="3:24" ht="15" thickBot="1">
      <c r="C104" s="354"/>
      <c r="D104" s="355"/>
      <c r="E104" s="355"/>
      <c r="F104" s="355"/>
      <c r="G104" s="356"/>
      <c r="H104" s="269">
        <v>11</v>
      </c>
      <c r="I104" s="331" t="s">
        <v>23</v>
      </c>
      <c r="J104" s="332"/>
      <c r="K104" s="333"/>
      <c r="L104" s="360"/>
      <c r="M104" s="361"/>
      <c r="N104" s="361"/>
      <c r="O104" s="361"/>
      <c r="P104" s="361"/>
      <c r="Q104" s="362"/>
      <c r="R104" s="360"/>
      <c r="S104" s="361"/>
      <c r="T104" s="361"/>
      <c r="U104" s="362"/>
      <c r="V104" s="363">
        <v>0</v>
      </c>
      <c r="W104" s="364"/>
      <c r="X104" s="365"/>
    </row>
    <row r="105" spans="3:24" ht="15" thickBot="1">
      <c r="C105" s="351" t="s">
        <v>166</v>
      </c>
      <c r="D105" s="352"/>
      <c r="E105" s="353"/>
      <c r="F105" s="310" t="s">
        <v>167</v>
      </c>
      <c r="G105" s="311"/>
      <c r="H105" s="311"/>
      <c r="I105" s="311"/>
      <c r="J105" s="311"/>
      <c r="K105" s="312"/>
      <c r="L105" s="310" t="s">
        <v>168</v>
      </c>
      <c r="M105" s="311"/>
      <c r="N105" s="312"/>
      <c r="O105" s="310" t="s">
        <v>169</v>
      </c>
      <c r="P105" s="311"/>
      <c r="Q105" s="311"/>
      <c r="R105" s="311"/>
      <c r="S105" s="312"/>
      <c r="T105" s="310" t="s">
        <v>170</v>
      </c>
      <c r="U105" s="312"/>
      <c r="V105" s="310" t="s">
        <v>171</v>
      </c>
      <c r="W105" s="311"/>
      <c r="X105" s="312"/>
    </row>
    <row r="106" spans="3:24" ht="15" thickBot="1">
      <c r="C106" s="354"/>
      <c r="D106" s="355"/>
      <c r="E106" s="356"/>
      <c r="F106" s="227">
        <v>1</v>
      </c>
      <c r="G106" s="328"/>
      <c r="H106" s="329"/>
      <c r="I106" s="329"/>
      <c r="J106" s="329"/>
      <c r="K106" s="330"/>
      <c r="L106" s="328"/>
      <c r="M106" s="329"/>
      <c r="N106" s="330"/>
      <c r="O106" s="328" t="s">
        <v>147</v>
      </c>
      <c r="P106" s="329"/>
      <c r="Q106" s="329"/>
      <c r="R106" s="329"/>
      <c r="S106" s="330"/>
      <c r="T106" s="328"/>
      <c r="U106" s="330"/>
      <c r="V106" s="328"/>
      <c r="W106" s="329"/>
      <c r="X106" s="330"/>
    </row>
    <row r="107" spans="3:24" ht="15" thickBot="1">
      <c r="C107" s="354"/>
      <c r="D107" s="355"/>
      <c r="E107" s="356"/>
      <c r="F107" s="227">
        <v>2</v>
      </c>
      <c r="G107" s="328"/>
      <c r="H107" s="329"/>
      <c r="I107" s="329"/>
      <c r="J107" s="329"/>
      <c r="K107" s="330"/>
      <c r="L107" s="328"/>
      <c r="M107" s="329"/>
      <c r="N107" s="330"/>
      <c r="O107" s="328" t="s">
        <v>23</v>
      </c>
      <c r="P107" s="329"/>
      <c r="Q107" s="329"/>
      <c r="R107" s="329"/>
      <c r="S107" s="330"/>
      <c r="T107" s="328"/>
      <c r="U107" s="330"/>
      <c r="V107" s="328"/>
      <c r="W107" s="329"/>
      <c r="X107" s="330"/>
    </row>
    <row r="108" spans="3:24" ht="15" thickBot="1">
      <c r="C108" s="354"/>
      <c r="D108" s="355"/>
      <c r="E108" s="356"/>
      <c r="F108" s="227">
        <v>3</v>
      </c>
      <c r="G108" s="328"/>
      <c r="H108" s="329"/>
      <c r="I108" s="329"/>
      <c r="J108" s="329"/>
      <c r="K108" s="330"/>
      <c r="L108" s="328"/>
      <c r="M108" s="329"/>
      <c r="N108" s="330"/>
      <c r="O108" s="328" t="s">
        <v>23</v>
      </c>
      <c r="P108" s="329"/>
      <c r="Q108" s="329"/>
      <c r="R108" s="329"/>
      <c r="S108" s="330"/>
      <c r="T108" s="328"/>
      <c r="U108" s="330"/>
      <c r="V108" s="328"/>
      <c r="W108" s="329"/>
      <c r="X108" s="330"/>
    </row>
    <row r="109" spans="3:24" ht="15" thickBot="1">
      <c r="C109" s="354"/>
      <c r="D109" s="355"/>
      <c r="E109" s="356"/>
      <c r="F109" s="227">
        <v>4</v>
      </c>
      <c r="G109" s="328"/>
      <c r="H109" s="329"/>
      <c r="I109" s="329"/>
      <c r="J109" s="329"/>
      <c r="K109" s="330"/>
      <c r="L109" s="328"/>
      <c r="M109" s="329"/>
      <c r="N109" s="330"/>
      <c r="O109" s="328" t="s">
        <v>151</v>
      </c>
      <c r="P109" s="329"/>
      <c r="Q109" s="329"/>
      <c r="R109" s="329"/>
      <c r="S109" s="330"/>
      <c r="T109" s="328"/>
      <c r="U109" s="330"/>
      <c r="V109" s="328"/>
      <c r="W109" s="329"/>
      <c r="X109" s="330"/>
    </row>
    <row r="110" spans="3:24" ht="14.25">
      <c r="C110" s="354"/>
      <c r="D110" s="355"/>
      <c r="E110" s="356"/>
      <c r="F110" s="337">
        <v>5</v>
      </c>
      <c r="G110" s="339" t="s">
        <v>172</v>
      </c>
      <c r="H110" s="340"/>
      <c r="I110" s="340"/>
      <c r="J110" s="340"/>
      <c r="K110" s="341"/>
      <c r="L110" s="339" t="s">
        <v>173</v>
      </c>
      <c r="M110" s="340"/>
      <c r="N110" s="341"/>
      <c r="O110" s="345" t="s">
        <v>151</v>
      </c>
      <c r="P110" s="346"/>
      <c r="Q110" s="346"/>
      <c r="R110" s="346"/>
      <c r="S110" s="347"/>
      <c r="T110" s="345">
        <v>9.82</v>
      </c>
      <c r="U110" s="347"/>
      <c r="V110" s="339" t="s">
        <v>174</v>
      </c>
      <c r="W110" s="340"/>
      <c r="X110" s="341"/>
    </row>
    <row r="111" spans="3:24" ht="15" thickBot="1">
      <c r="C111" s="354"/>
      <c r="D111" s="355"/>
      <c r="E111" s="356"/>
      <c r="F111" s="338"/>
      <c r="G111" s="342"/>
      <c r="H111" s="343"/>
      <c r="I111" s="343"/>
      <c r="J111" s="343"/>
      <c r="K111" s="344"/>
      <c r="L111" s="342"/>
      <c r="M111" s="343"/>
      <c r="N111" s="344"/>
      <c r="O111" s="348"/>
      <c r="P111" s="349"/>
      <c r="Q111" s="349"/>
      <c r="R111" s="349"/>
      <c r="S111" s="350"/>
      <c r="T111" s="348"/>
      <c r="U111" s="350"/>
      <c r="V111" s="348">
        <v>18663462222</v>
      </c>
      <c r="W111" s="349"/>
      <c r="X111" s="350"/>
    </row>
    <row r="112" spans="3:24" ht="15" thickBot="1">
      <c r="C112" s="354"/>
      <c r="D112" s="355"/>
      <c r="E112" s="356"/>
      <c r="F112" s="227">
        <v>6</v>
      </c>
      <c r="G112" s="328"/>
      <c r="H112" s="329"/>
      <c r="I112" s="329"/>
      <c r="J112" s="329"/>
      <c r="K112" s="330"/>
      <c r="L112" s="328"/>
      <c r="M112" s="329"/>
      <c r="N112" s="330"/>
      <c r="O112" s="328" t="s">
        <v>151</v>
      </c>
      <c r="P112" s="329"/>
      <c r="Q112" s="329"/>
      <c r="R112" s="329"/>
      <c r="S112" s="330"/>
      <c r="T112" s="328"/>
      <c r="U112" s="330"/>
      <c r="V112" s="328"/>
      <c r="W112" s="329"/>
      <c r="X112" s="330"/>
    </row>
    <row r="113" spans="3:24" ht="15" thickBot="1">
      <c r="C113" s="354"/>
      <c r="D113" s="355"/>
      <c r="E113" s="356"/>
      <c r="F113" s="268">
        <v>7</v>
      </c>
      <c r="G113" s="334"/>
      <c r="H113" s="335"/>
      <c r="I113" s="335"/>
      <c r="J113" s="335"/>
      <c r="K113" s="336"/>
      <c r="L113" s="328"/>
      <c r="M113" s="329"/>
      <c r="N113" s="330"/>
      <c r="O113" s="328" t="s">
        <v>154</v>
      </c>
      <c r="P113" s="329"/>
      <c r="Q113" s="329"/>
      <c r="R113" s="329"/>
      <c r="S113" s="330"/>
      <c r="T113" s="328"/>
      <c r="U113" s="330"/>
      <c r="V113" s="328"/>
      <c r="W113" s="329"/>
      <c r="X113" s="330"/>
    </row>
    <row r="114" spans="3:24" ht="15" thickBot="1">
      <c r="C114" s="354"/>
      <c r="D114" s="355"/>
      <c r="E114" s="356"/>
      <c r="F114" s="268">
        <v>8</v>
      </c>
      <c r="G114" s="328"/>
      <c r="H114" s="329"/>
      <c r="I114" s="329"/>
      <c r="J114" s="329"/>
      <c r="K114" s="330"/>
      <c r="L114" s="328"/>
      <c r="M114" s="329"/>
      <c r="N114" s="330"/>
      <c r="O114" s="328" t="s">
        <v>156</v>
      </c>
      <c r="P114" s="329"/>
      <c r="Q114" s="329"/>
      <c r="R114" s="329"/>
      <c r="S114" s="330"/>
      <c r="T114" s="328"/>
      <c r="U114" s="330"/>
      <c r="V114" s="328"/>
      <c r="W114" s="329"/>
      <c r="X114" s="330"/>
    </row>
    <row r="115" spans="3:24" ht="15" thickBot="1">
      <c r="C115" s="354"/>
      <c r="D115" s="355"/>
      <c r="E115" s="356"/>
      <c r="F115" s="268">
        <v>9</v>
      </c>
      <c r="G115" s="328"/>
      <c r="H115" s="329"/>
      <c r="I115" s="329"/>
      <c r="J115" s="329"/>
      <c r="K115" s="330"/>
      <c r="L115" s="328"/>
      <c r="M115" s="329"/>
      <c r="N115" s="330"/>
      <c r="O115" s="328" t="s">
        <v>156</v>
      </c>
      <c r="P115" s="329"/>
      <c r="Q115" s="329"/>
      <c r="R115" s="329"/>
      <c r="S115" s="330"/>
      <c r="T115" s="328"/>
      <c r="U115" s="330"/>
      <c r="V115" s="328"/>
      <c r="W115" s="329"/>
      <c r="X115" s="330"/>
    </row>
    <row r="116" spans="3:24" ht="15" thickBot="1">
      <c r="C116" s="354"/>
      <c r="D116" s="355"/>
      <c r="E116" s="356"/>
      <c r="F116" s="227">
        <v>10</v>
      </c>
      <c r="G116" s="328"/>
      <c r="H116" s="329"/>
      <c r="I116" s="329"/>
      <c r="J116" s="329"/>
      <c r="K116" s="330"/>
      <c r="L116" s="328"/>
      <c r="M116" s="329"/>
      <c r="N116" s="330"/>
      <c r="O116" s="328" t="s">
        <v>156</v>
      </c>
      <c r="P116" s="329"/>
      <c r="Q116" s="329"/>
      <c r="R116" s="329"/>
      <c r="S116" s="330"/>
      <c r="T116" s="328"/>
      <c r="U116" s="330"/>
      <c r="V116" s="328"/>
      <c r="W116" s="329"/>
      <c r="X116" s="330"/>
    </row>
    <row r="117" spans="3:24" ht="15" thickBot="1">
      <c r="C117" s="357"/>
      <c r="D117" s="358"/>
      <c r="E117" s="359"/>
      <c r="F117" s="268">
        <v>11</v>
      </c>
      <c r="G117" s="328"/>
      <c r="H117" s="329"/>
      <c r="I117" s="329"/>
      <c r="J117" s="329"/>
      <c r="K117" s="330"/>
      <c r="L117" s="328"/>
      <c r="M117" s="329"/>
      <c r="N117" s="330"/>
      <c r="O117" s="331" t="s">
        <v>23</v>
      </c>
      <c r="P117" s="332"/>
      <c r="Q117" s="332"/>
      <c r="R117" s="332"/>
      <c r="S117" s="333"/>
      <c r="T117" s="328"/>
      <c r="U117" s="330"/>
      <c r="V117" s="328"/>
      <c r="W117" s="329"/>
      <c r="X117" s="330"/>
    </row>
    <row r="118" spans="3:24" ht="15" thickBot="1">
      <c r="C118" s="319" t="s">
        <v>175</v>
      </c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1"/>
    </row>
    <row r="119" spans="3:24" ht="15" thickBot="1">
      <c r="C119" s="310" t="s">
        <v>176</v>
      </c>
      <c r="D119" s="311"/>
      <c r="E119" s="311"/>
      <c r="F119" s="311"/>
      <c r="G119" s="311"/>
      <c r="H119" s="311"/>
      <c r="I119" s="311"/>
      <c r="J119" s="311"/>
      <c r="K119" s="311"/>
      <c r="L119" s="312"/>
      <c r="M119" s="310">
        <v>1</v>
      </c>
      <c r="N119" s="311"/>
      <c r="O119" s="312"/>
      <c r="P119" s="325" t="s">
        <v>177</v>
      </c>
      <c r="Q119" s="326"/>
      <c r="R119" s="326"/>
      <c r="S119" s="326"/>
      <c r="T119" s="326"/>
      <c r="U119" s="326"/>
      <c r="V119" s="326"/>
      <c r="W119" s="327"/>
      <c r="X119" s="269">
        <v>2</v>
      </c>
    </row>
    <row r="120" spans="3:24" ht="15" thickBot="1">
      <c r="C120" s="310" t="s">
        <v>178</v>
      </c>
      <c r="D120" s="311"/>
      <c r="E120" s="311"/>
      <c r="F120" s="311"/>
      <c r="G120" s="311"/>
      <c r="H120" s="311"/>
      <c r="I120" s="311"/>
      <c r="J120" s="311"/>
      <c r="K120" s="311"/>
      <c r="L120" s="312"/>
      <c r="M120" s="310">
        <v>0</v>
      </c>
      <c r="N120" s="311"/>
      <c r="O120" s="312"/>
      <c r="P120" s="325" t="s">
        <v>179</v>
      </c>
      <c r="Q120" s="326"/>
      <c r="R120" s="326"/>
      <c r="S120" s="326"/>
      <c r="T120" s="326"/>
      <c r="U120" s="326"/>
      <c r="V120" s="326"/>
      <c r="W120" s="327"/>
      <c r="X120" s="269" t="s">
        <v>180</v>
      </c>
    </row>
    <row r="121" spans="3:24" ht="15" thickBot="1">
      <c r="C121" s="310" t="s">
        <v>181</v>
      </c>
      <c r="D121" s="311"/>
      <c r="E121" s="311"/>
      <c r="F121" s="311"/>
      <c r="G121" s="311"/>
      <c r="H121" s="311"/>
      <c r="I121" s="311"/>
      <c r="J121" s="311"/>
      <c r="K121" s="311"/>
      <c r="L121" s="312"/>
      <c r="M121" s="310" t="s">
        <v>180</v>
      </c>
      <c r="N121" s="311"/>
      <c r="O121" s="312"/>
      <c r="P121" s="325" t="s">
        <v>182</v>
      </c>
      <c r="Q121" s="326"/>
      <c r="R121" s="326"/>
      <c r="S121" s="326"/>
      <c r="T121" s="326"/>
      <c r="U121" s="326"/>
      <c r="V121" s="326"/>
      <c r="W121" s="327"/>
      <c r="X121" s="269" t="s">
        <v>180</v>
      </c>
    </row>
    <row r="122" spans="3:24" ht="15" thickBot="1">
      <c r="C122" s="310" t="s">
        <v>183</v>
      </c>
      <c r="D122" s="311"/>
      <c r="E122" s="311"/>
      <c r="F122" s="311"/>
      <c r="G122" s="311"/>
      <c r="H122" s="311"/>
      <c r="I122" s="311"/>
      <c r="J122" s="311"/>
      <c r="K122" s="311"/>
      <c r="L122" s="312"/>
      <c r="M122" s="310" t="s">
        <v>180</v>
      </c>
      <c r="N122" s="311"/>
      <c r="O122" s="312"/>
      <c r="P122" s="325" t="s">
        <v>184</v>
      </c>
      <c r="Q122" s="326"/>
      <c r="R122" s="326"/>
      <c r="S122" s="326"/>
      <c r="T122" s="326"/>
      <c r="U122" s="326"/>
      <c r="V122" s="326"/>
      <c r="W122" s="327"/>
      <c r="X122" s="269" t="s">
        <v>180</v>
      </c>
    </row>
    <row r="123" spans="3:24" ht="15" thickBot="1">
      <c r="C123" s="319" t="s">
        <v>185</v>
      </c>
      <c r="D123" s="320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1"/>
    </row>
    <row r="124" spans="3:24" ht="15" thickBot="1">
      <c r="C124" s="310" t="s">
        <v>186</v>
      </c>
      <c r="D124" s="312"/>
      <c r="E124" s="310" t="s">
        <v>187</v>
      </c>
      <c r="F124" s="311"/>
      <c r="G124" s="311"/>
      <c r="H124" s="311"/>
      <c r="I124" s="311"/>
      <c r="J124" s="312"/>
      <c r="K124" s="310" t="s">
        <v>188</v>
      </c>
      <c r="L124" s="312"/>
      <c r="M124" s="310" t="s">
        <v>189</v>
      </c>
      <c r="N124" s="311"/>
      <c r="O124" s="311"/>
      <c r="P124" s="311"/>
      <c r="Q124" s="311"/>
      <c r="R124" s="312"/>
      <c r="S124" s="310" t="s">
        <v>190</v>
      </c>
      <c r="T124" s="312"/>
      <c r="U124" s="310">
        <v>83550010</v>
      </c>
      <c r="V124" s="311"/>
      <c r="W124" s="311"/>
      <c r="X124" s="312"/>
    </row>
    <row r="125" spans="3:24" ht="15" thickBot="1">
      <c r="C125" s="310" t="s">
        <v>191</v>
      </c>
      <c r="D125" s="312"/>
      <c r="E125" s="310">
        <v>83550010</v>
      </c>
      <c r="F125" s="311"/>
      <c r="G125" s="311"/>
      <c r="H125" s="311"/>
      <c r="I125" s="311"/>
      <c r="J125" s="312"/>
      <c r="K125" s="310" t="s">
        <v>192</v>
      </c>
      <c r="L125" s="312"/>
      <c r="M125" s="310">
        <v>13793119630</v>
      </c>
      <c r="N125" s="311"/>
      <c r="O125" s="311"/>
      <c r="P125" s="311"/>
      <c r="Q125" s="311"/>
      <c r="R125" s="312"/>
      <c r="S125" s="310" t="s">
        <v>193</v>
      </c>
      <c r="T125" s="312"/>
      <c r="U125" s="310" t="s">
        <v>194</v>
      </c>
      <c r="V125" s="311"/>
      <c r="W125" s="311"/>
      <c r="X125" s="312"/>
    </row>
    <row r="126" spans="3:24" ht="15" thickBot="1">
      <c r="C126" s="319" t="s">
        <v>195</v>
      </c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1"/>
    </row>
    <row r="127" spans="3:24" ht="14.25">
      <c r="C127" s="313" t="s">
        <v>196</v>
      </c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5"/>
    </row>
    <row r="128" spans="3:24" ht="14.25">
      <c r="C128" s="322" t="s">
        <v>197</v>
      </c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4"/>
    </row>
    <row r="129" spans="3:24" ht="14.25">
      <c r="C129" s="322" t="s">
        <v>198</v>
      </c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4"/>
    </row>
    <row r="130" spans="3:24" ht="15" thickBot="1">
      <c r="C130" s="316" t="s">
        <v>199</v>
      </c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8"/>
    </row>
    <row r="131" spans="3:24" ht="15" thickBot="1">
      <c r="C131" s="319" t="s">
        <v>200</v>
      </c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1"/>
    </row>
    <row r="132" spans="3:24" ht="15" thickBot="1">
      <c r="C132" s="310" t="s">
        <v>201</v>
      </c>
      <c r="D132" s="311"/>
      <c r="E132" s="311"/>
      <c r="F132" s="311"/>
      <c r="G132" s="311"/>
      <c r="H132" s="311"/>
      <c r="I132" s="311"/>
      <c r="J132" s="311"/>
      <c r="K132" s="311"/>
      <c r="L132" s="311"/>
      <c r="M132" s="312"/>
      <c r="N132" s="310" t="s">
        <v>202</v>
      </c>
      <c r="O132" s="311"/>
      <c r="P132" s="311"/>
      <c r="Q132" s="311"/>
      <c r="R132" s="311"/>
      <c r="S132" s="311"/>
      <c r="T132" s="311"/>
      <c r="U132" s="311"/>
      <c r="V132" s="311"/>
      <c r="W132" s="311"/>
      <c r="X132" s="312"/>
    </row>
    <row r="133" spans="3:24" ht="14.25">
      <c r="C133" s="313" t="s">
        <v>203</v>
      </c>
      <c r="D133" s="314"/>
      <c r="E133" s="314"/>
      <c r="F133" s="314"/>
      <c r="G133" s="314"/>
      <c r="H133" s="314"/>
      <c r="I133" s="314"/>
      <c r="J133" s="314"/>
      <c r="K133" s="314"/>
      <c r="L133" s="314"/>
      <c r="M133" s="315"/>
      <c r="N133" s="313" t="s">
        <v>203</v>
      </c>
      <c r="O133" s="314"/>
      <c r="P133" s="314"/>
      <c r="Q133" s="314"/>
      <c r="R133" s="314"/>
      <c r="S133" s="314"/>
      <c r="T133" s="314"/>
      <c r="U133" s="314"/>
      <c r="V133" s="314"/>
      <c r="W133" s="314"/>
      <c r="X133" s="315"/>
    </row>
    <row r="134" spans="3:24" ht="15" thickBot="1">
      <c r="C134" s="316" t="s">
        <v>204</v>
      </c>
      <c r="D134" s="317"/>
      <c r="E134" s="317"/>
      <c r="F134" s="317"/>
      <c r="G134" s="317"/>
      <c r="H134" s="317"/>
      <c r="I134" s="317"/>
      <c r="J134" s="317"/>
      <c r="K134" s="317"/>
      <c r="L134" s="317"/>
      <c r="M134" s="318"/>
      <c r="N134" s="316" t="s">
        <v>204</v>
      </c>
      <c r="O134" s="317"/>
      <c r="P134" s="317"/>
      <c r="Q134" s="317"/>
      <c r="R134" s="317"/>
      <c r="S134" s="317"/>
      <c r="T134" s="317"/>
      <c r="U134" s="317"/>
      <c r="V134" s="317"/>
      <c r="W134" s="317"/>
      <c r="X134" s="318"/>
    </row>
  </sheetData>
  <sheetProtection/>
  <mergeCells count="242">
    <mergeCell ref="C3:P3"/>
    <mergeCell ref="C4:C5"/>
    <mergeCell ref="D4:D5"/>
    <mergeCell ref="E4:E5"/>
    <mergeCell ref="F4:F5"/>
    <mergeCell ref="G4:G5"/>
    <mergeCell ref="H4:K4"/>
    <mergeCell ref="L4:O4"/>
    <mergeCell ref="P4:P5"/>
    <mergeCell ref="C19:P19"/>
    <mergeCell ref="C20:C21"/>
    <mergeCell ref="D20:D21"/>
    <mergeCell ref="E20:E21"/>
    <mergeCell ref="F20:F21"/>
    <mergeCell ref="G20:G21"/>
    <mergeCell ref="H20:K20"/>
    <mergeCell ref="L20:O20"/>
    <mergeCell ref="P20:P21"/>
    <mergeCell ref="P52:P53"/>
    <mergeCell ref="C35:P35"/>
    <mergeCell ref="C36:C37"/>
    <mergeCell ref="D36:D37"/>
    <mergeCell ref="E36:E37"/>
    <mergeCell ref="F36:F37"/>
    <mergeCell ref="G36:G37"/>
    <mergeCell ref="H36:K36"/>
    <mergeCell ref="L36:O36"/>
    <mergeCell ref="P36:P37"/>
    <mergeCell ref="Q52:Q53"/>
    <mergeCell ref="R52:R53"/>
    <mergeCell ref="C51:P51"/>
    <mergeCell ref="C52:C53"/>
    <mergeCell ref="D52:D53"/>
    <mergeCell ref="E52:E53"/>
    <mergeCell ref="F52:F53"/>
    <mergeCell ref="G52:G53"/>
    <mergeCell ref="H52:K52"/>
    <mergeCell ref="L52:O52"/>
    <mergeCell ref="C71:X71"/>
    <mergeCell ref="C72:X72"/>
    <mergeCell ref="C73:X73"/>
    <mergeCell ref="C74:L74"/>
    <mergeCell ref="M74:X74"/>
    <mergeCell ref="C75:L75"/>
    <mergeCell ref="M75:X75"/>
    <mergeCell ref="C76:L76"/>
    <mergeCell ref="M76:X76"/>
    <mergeCell ref="C77:L77"/>
    <mergeCell ref="M77:X77"/>
    <mergeCell ref="C78:I79"/>
    <mergeCell ref="J78:P78"/>
    <mergeCell ref="Q78:V79"/>
    <mergeCell ref="W78:X78"/>
    <mergeCell ref="J79:P79"/>
    <mergeCell ref="W79:X79"/>
    <mergeCell ref="C80:X80"/>
    <mergeCell ref="C81:G81"/>
    <mergeCell ref="H81:K81"/>
    <mergeCell ref="L81:X81"/>
    <mergeCell ref="D82:G82"/>
    <mergeCell ref="H82:K82"/>
    <mergeCell ref="L82:X82"/>
    <mergeCell ref="D83:G83"/>
    <mergeCell ref="H83:K83"/>
    <mergeCell ref="L83:X83"/>
    <mergeCell ref="D84:G84"/>
    <mergeCell ref="H84:K84"/>
    <mergeCell ref="L84:X84"/>
    <mergeCell ref="D85:G85"/>
    <mergeCell ref="H85:K85"/>
    <mergeCell ref="L85:X85"/>
    <mergeCell ref="D86:G86"/>
    <mergeCell ref="H86:K86"/>
    <mergeCell ref="L86:X86"/>
    <mergeCell ref="D87:G87"/>
    <mergeCell ref="H87:K87"/>
    <mergeCell ref="L87:X87"/>
    <mergeCell ref="D88:G88"/>
    <mergeCell ref="H88:K88"/>
    <mergeCell ref="L88:X88"/>
    <mergeCell ref="D89:G89"/>
    <mergeCell ref="H89:K89"/>
    <mergeCell ref="L89:X89"/>
    <mergeCell ref="D90:G90"/>
    <mergeCell ref="H90:K90"/>
    <mergeCell ref="L90:X90"/>
    <mergeCell ref="D91:G91"/>
    <mergeCell ref="H91:K91"/>
    <mergeCell ref="L91:X91"/>
    <mergeCell ref="D92:G92"/>
    <mergeCell ref="H92:K92"/>
    <mergeCell ref="L92:X92"/>
    <mergeCell ref="C93:G104"/>
    <mergeCell ref="H93:K93"/>
    <mergeCell ref="L93:Q93"/>
    <mergeCell ref="R93:U93"/>
    <mergeCell ref="V93:X93"/>
    <mergeCell ref="I94:K94"/>
    <mergeCell ref="L94:Q94"/>
    <mergeCell ref="R94:U94"/>
    <mergeCell ref="V94:X94"/>
    <mergeCell ref="I95:K95"/>
    <mergeCell ref="L95:Q95"/>
    <mergeCell ref="R95:U95"/>
    <mergeCell ref="V95:X95"/>
    <mergeCell ref="I96:K96"/>
    <mergeCell ref="L96:Q96"/>
    <mergeCell ref="R96:U96"/>
    <mergeCell ref="V96:X96"/>
    <mergeCell ref="I97:K97"/>
    <mergeCell ref="L97:Q97"/>
    <mergeCell ref="R97:U97"/>
    <mergeCell ref="V97:X97"/>
    <mergeCell ref="I98:K98"/>
    <mergeCell ref="L98:Q98"/>
    <mergeCell ref="R98:U98"/>
    <mergeCell ref="V98:X98"/>
    <mergeCell ref="I99:K99"/>
    <mergeCell ref="L99:Q99"/>
    <mergeCell ref="R99:U99"/>
    <mergeCell ref="V99:X99"/>
    <mergeCell ref="I100:K100"/>
    <mergeCell ref="L100:Q100"/>
    <mergeCell ref="R100:U100"/>
    <mergeCell ref="V100:X100"/>
    <mergeCell ref="I101:K101"/>
    <mergeCell ref="L101:Q101"/>
    <mergeCell ref="R101:U101"/>
    <mergeCell ref="V101:X101"/>
    <mergeCell ref="I102:K102"/>
    <mergeCell ref="L102:Q102"/>
    <mergeCell ref="R102:U102"/>
    <mergeCell ref="V102:X102"/>
    <mergeCell ref="I103:K103"/>
    <mergeCell ref="L103:Q103"/>
    <mergeCell ref="R103:U103"/>
    <mergeCell ref="V103:X103"/>
    <mergeCell ref="I104:K104"/>
    <mergeCell ref="L104:Q104"/>
    <mergeCell ref="R104:U104"/>
    <mergeCell ref="V104:X104"/>
    <mergeCell ref="C105:E117"/>
    <mergeCell ref="F105:K105"/>
    <mergeCell ref="L105:N105"/>
    <mergeCell ref="O105:S105"/>
    <mergeCell ref="T105:U105"/>
    <mergeCell ref="V105:X105"/>
    <mergeCell ref="G106:K106"/>
    <mergeCell ref="L106:N106"/>
    <mergeCell ref="O106:S106"/>
    <mergeCell ref="T106:U106"/>
    <mergeCell ref="V106:X106"/>
    <mergeCell ref="G107:K107"/>
    <mergeCell ref="L107:N107"/>
    <mergeCell ref="O107:S107"/>
    <mergeCell ref="T107:U107"/>
    <mergeCell ref="V107:X107"/>
    <mergeCell ref="G108:K108"/>
    <mergeCell ref="L108:N108"/>
    <mergeCell ref="O108:S108"/>
    <mergeCell ref="T108:U108"/>
    <mergeCell ref="V108:X108"/>
    <mergeCell ref="G109:K109"/>
    <mergeCell ref="L109:N109"/>
    <mergeCell ref="O109:S109"/>
    <mergeCell ref="T109:U109"/>
    <mergeCell ref="V109:X109"/>
    <mergeCell ref="F110:F111"/>
    <mergeCell ref="G110:K111"/>
    <mergeCell ref="L110:N111"/>
    <mergeCell ref="O110:S111"/>
    <mergeCell ref="T110:U111"/>
    <mergeCell ref="V110:X110"/>
    <mergeCell ref="V111:X111"/>
    <mergeCell ref="G112:K112"/>
    <mergeCell ref="L112:N112"/>
    <mergeCell ref="O112:S112"/>
    <mergeCell ref="T112:U112"/>
    <mergeCell ref="V112:X112"/>
    <mergeCell ref="G113:K113"/>
    <mergeCell ref="L113:N113"/>
    <mergeCell ref="O113:S113"/>
    <mergeCell ref="T113:U113"/>
    <mergeCell ref="V113:X113"/>
    <mergeCell ref="G114:K114"/>
    <mergeCell ref="L114:N114"/>
    <mergeCell ref="O114:S114"/>
    <mergeCell ref="T114:U114"/>
    <mergeCell ref="V114:X114"/>
    <mergeCell ref="G115:K115"/>
    <mergeCell ref="L115:N115"/>
    <mergeCell ref="O115:S115"/>
    <mergeCell ref="T115:U115"/>
    <mergeCell ref="V115:X115"/>
    <mergeCell ref="G116:K116"/>
    <mergeCell ref="L116:N116"/>
    <mergeCell ref="O116:S116"/>
    <mergeCell ref="T116:U116"/>
    <mergeCell ref="V116:X116"/>
    <mergeCell ref="G117:K117"/>
    <mergeCell ref="L117:N117"/>
    <mergeCell ref="O117:S117"/>
    <mergeCell ref="T117:U117"/>
    <mergeCell ref="V117:X117"/>
    <mergeCell ref="C118:X118"/>
    <mergeCell ref="C119:L119"/>
    <mergeCell ref="M119:O119"/>
    <mergeCell ref="P119:W119"/>
    <mergeCell ref="C120:L120"/>
    <mergeCell ref="M120:O120"/>
    <mergeCell ref="P120:W120"/>
    <mergeCell ref="C121:L121"/>
    <mergeCell ref="M121:O121"/>
    <mergeCell ref="P121:W121"/>
    <mergeCell ref="C122:L122"/>
    <mergeCell ref="M122:O122"/>
    <mergeCell ref="P122:W122"/>
    <mergeCell ref="C123:X123"/>
    <mergeCell ref="C124:D124"/>
    <mergeCell ref="E124:J124"/>
    <mergeCell ref="K124:L124"/>
    <mergeCell ref="M124:R124"/>
    <mergeCell ref="S124:T124"/>
    <mergeCell ref="U124:X124"/>
    <mergeCell ref="C125:D125"/>
    <mergeCell ref="E125:J125"/>
    <mergeCell ref="K125:L125"/>
    <mergeCell ref="M125:R125"/>
    <mergeCell ref="S125:T125"/>
    <mergeCell ref="U125:X125"/>
    <mergeCell ref="C126:X126"/>
    <mergeCell ref="C127:X127"/>
    <mergeCell ref="C128:X128"/>
    <mergeCell ref="C129:X129"/>
    <mergeCell ref="C130:X130"/>
    <mergeCell ref="C131:X131"/>
    <mergeCell ref="C132:M132"/>
    <mergeCell ref="N132:X132"/>
    <mergeCell ref="C133:M133"/>
    <mergeCell ref="N133:X133"/>
    <mergeCell ref="C134:M134"/>
    <mergeCell ref="N134:X13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2023-11-30T05:59:55Z</cp:lastPrinted>
  <dcterms:created xsi:type="dcterms:W3CDTF">2010-08-26T04:54:15Z</dcterms:created>
  <dcterms:modified xsi:type="dcterms:W3CDTF">2023-11-30T06:11:43Z</dcterms:modified>
  <cp:category/>
  <cp:version/>
  <cp:contentType/>
  <cp:contentStatus/>
</cp:coreProperties>
</file>